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G:\ジャパンブルーカーボンプロジェクト\Jブルークレジット申請\釧路市東部漁協\2025年\"/>
    </mc:Choice>
  </mc:AlternateContent>
  <xr:revisionPtr revIDLastSave="0" documentId="13_ncr:1_{7D1E2EF1-602A-42DE-9517-07CC73070ED9}" xr6:coauthVersionLast="47" xr6:coauthVersionMax="47" xr10:uidLastSave="{00000000-0000-0000-0000-000000000000}"/>
  <bookViews>
    <workbookView xWindow="-108" yWindow="-108" windowWidth="23256" windowHeight="12456" xr2:uid="{7C362597-46BB-410E-9A52-8FECC5FD9359}"/>
  </bookViews>
  <sheets>
    <sheet name="まとめ表" sheetId="4" r:id="rId1"/>
    <sheet name="FROM" sheetId="1" r:id="rId2"/>
    <sheet name="TO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4" l="1"/>
  <c r="J29" i="4"/>
  <c r="I29" i="4"/>
  <c r="H29" i="4"/>
  <c r="G29" i="4"/>
  <c r="F29" i="4"/>
  <c r="E29" i="4"/>
  <c r="D29" i="4"/>
  <c r="I28" i="4"/>
  <c r="I37" i="4" s="1"/>
  <c r="H28" i="4"/>
  <c r="H37" i="4" s="1"/>
  <c r="G28" i="4"/>
  <c r="G37" i="4" s="1"/>
  <c r="F28" i="4"/>
  <c r="E28" i="4"/>
  <c r="D28" i="4"/>
  <c r="D37" i="4" s="1"/>
  <c r="I11" i="4"/>
  <c r="I19" i="4" s="1"/>
  <c r="H11" i="4"/>
  <c r="H19" i="4" s="1"/>
  <c r="G11" i="4"/>
  <c r="G19" i="4" s="1"/>
  <c r="F11" i="4"/>
  <c r="F19" i="4" s="1"/>
  <c r="E11" i="4"/>
  <c r="E19" i="4" s="1"/>
  <c r="D11" i="4"/>
  <c r="I9" i="4"/>
  <c r="H9" i="4"/>
  <c r="G9" i="4"/>
  <c r="F9" i="4"/>
  <c r="E9" i="4"/>
  <c r="D9" i="4"/>
  <c r="D52" i="4"/>
  <c r="J38" i="4"/>
  <c r="K27" i="4"/>
  <c r="J27" i="4"/>
  <c r="J26" i="4"/>
  <c r="K25" i="4"/>
  <c r="J25" i="4"/>
  <c r="K22" i="4"/>
  <c r="J22" i="4"/>
  <c r="K20" i="4"/>
  <c r="K10" i="4"/>
  <c r="J10" i="4"/>
  <c r="K8" i="4"/>
  <c r="J8" i="4"/>
  <c r="K5" i="4"/>
  <c r="J5" i="4"/>
  <c r="K4" i="4"/>
  <c r="J4" i="4"/>
  <c r="E37" i="4"/>
  <c r="J11" i="4" l="1"/>
  <c r="J28" i="4"/>
  <c r="K37" i="4"/>
  <c r="K19" i="4"/>
  <c r="J9" i="4"/>
  <c r="K9" i="4"/>
  <c r="K11" i="4"/>
  <c r="F37" i="4"/>
  <c r="J37" i="4" s="1"/>
  <c r="K28" i="4"/>
  <c r="D19" i="4"/>
  <c r="J19" i="4" s="1"/>
</calcChain>
</file>

<file path=xl/sharedStrings.xml><?xml version="1.0" encoding="utf-8"?>
<sst xmlns="http://schemas.openxmlformats.org/spreadsheetml/2006/main" count="366" uniqueCount="131">
  <si>
    <t>三津浦第二</t>
    <phoneticPr fontId="1"/>
  </si>
  <si>
    <t>対照区</t>
    <phoneticPr fontId="1"/>
  </si>
  <si>
    <t>①</t>
    <phoneticPr fontId="1"/>
  </si>
  <si>
    <t>スガモ</t>
    <phoneticPr fontId="1"/>
  </si>
  <si>
    <t>クンベニヒバ</t>
    <phoneticPr fontId="1"/>
  </si>
  <si>
    <t>②</t>
    <phoneticPr fontId="1"/>
  </si>
  <si>
    <t>③</t>
    <phoneticPr fontId="1"/>
  </si>
  <si>
    <t>三津浦第一</t>
    <rPh sb="4" eb="5">
      <t>イチ</t>
    </rPh>
    <phoneticPr fontId="1"/>
  </si>
  <si>
    <t>ヒラコトジ</t>
    <phoneticPr fontId="1"/>
  </si>
  <si>
    <t>アカバ</t>
    <phoneticPr fontId="1"/>
  </si>
  <si>
    <t>トサカノリ</t>
    <phoneticPr fontId="1"/>
  </si>
  <si>
    <t>有節サンゴモ</t>
    <rPh sb="0" eb="2">
      <t>ユウセツ</t>
    </rPh>
    <phoneticPr fontId="1"/>
  </si>
  <si>
    <t>興津</t>
    <rPh sb="0" eb="2">
      <t>コウツ</t>
    </rPh>
    <phoneticPr fontId="1"/>
  </si>
  <si>
    <t>駆除区</t>
    <rPh sb="0" eb="3">
      <t>クジョク</t>
    </rPh>
    <phoneticPr fontId="1"/>
  </si>
  <si>
    <t>ハケサキノコギリモ</t>
    <phoneticPr fontId="1"/>
  </si>
  <si>
    <t>駆除区</t>
    <rPh sb="0" eb="2">
      <t>クジョ</t>
    </rPh>
    <rPh sb="2" eb="3">
      <t>ク</t>
    </rPh>
    <phoneticPr fontId="1"/>
  </si>
  <si>
    <t>①</t>
    <phoneticPr fontId="1"/>
  </si>
  <si>
    <t>②</t>
    <phoneticPr fontId="1"/>
  </si>
  <si>
    <t>オオバオキソバラ</t>
    <phoneticPr fontId="1"/>
  </si>
  <si>
    <t>③</t>
    <phoneticPr fontId="1"/>
  </si>
  <si>
    <t>アナメ</t>
    <phoneticPr fontId="1"/>
  </si>
  <si>
    <t>トサカノリ</t>
    <phoneticPr fontId="1"/>
  </si>
  <si>
    <t>ヒラコトジ</t>
    <phoneticPr fontId="1"/>
  </si>
  <si>
    <t>アカバ</t>
    <phoneticPr fontId="1"/>
  </si>
  <si>
    <t>クンベニヒバ</t>
    <phoneticPr fontId="1"/>
  </si>
  <si>
    <t>平均</t>
    <rPh sb="0" eb="2">
      <t>ヘイキン</t>
    </rPh>
    <phoneticPr fontId="1"/>
  </si>
  <si>
    <t>面積（㎡）</t>
    <rPh sb="0" eb="2">
      <t>メンセキ</t>
    </rPh>
    <phoneticPr fontId="1"/>
  </si>
  <si>
    <t>　　　　　　対照区　Before　0.7　After　0.7</t>
  </si>
  <si>
    <t>三津浦第2　 駆除区    Before   0.9    After    0.9</t>
  </si>
  <si>
    <t>興津益浦　　駆除区　Before　0.9　After　0.9</t>
  </si>
  <si>
    <t>被度</t>
  </si>
  <si>
    <t>　　　　　　対照区　Before　0.6　After　1.0</t>
  </si>
  <si>
    <t>三津浦第2　 駆除区    Before   0.4    After    1.0</t>
  </si>
  <si>
    <t>興津益浦　　駆除区　Before　0.4　After　1.0</t>
  </si>
  <si>
    <t>三津浦第一　駆除区　Before　0.9　After　0.9</t>
    <phoneticPr fontId="1"/>
  </si>
  <si>
    <t>分布面積率</t>
    <phoneticPr fontId="1"/>
  </si>
  <si>
    <t>面積率　Before　0.9　After　0.9</t>
    <rPh sb="0" eb="3">
      <t>メンセキリツ</t>
    </rPh>
    <phoneticPr fontId="1"/>
  </si>
  <si>
    <t>面積率　Before　0.7　After　0.7</t>
    <phoneticPr fontId="1"/>
  </si>
  <si>
    <t>　　　　　　対照区　Before　0.6　After　1.0</t>
    <phoneticPr fontId="1"/>
  </si>
  <si>
    <t>被度　Before　0.6　After　1.0</t>
    <rPh sb="0" eb="2">
      <t>ヒド</t>
    </rPh>
    <phoneticPr fontId="1"/>
  </si>
  <si>
    <t>被度　Before　0.4　After　1.0</t>
    <rPh sb="0" eb="2">
      <t>ヒド</t>
    </rPh>
    <phoneticPr fontId="1"/>
  </si>
  <si>
    <t>釧路管内東部地区　令和7年8月24日</t>
    <rPh sb="0" eb="4">
      <t>クシロカンナイ</t>
    </rPh>
    <rPh sb="4" eb="8">
      <t>トウブチク</t>
    </rPh>
    <rPh sb="9" eb="11">
      <t>レイワ</t>
    </rPh>
    <rPh sb="12" eb="13">
      <t>ネン</t>
    </rPh>
    <rPh sb="14" eb="15">
      <t>ガツ</t>
    </rPh>
    <rPh sb="17" eb="18">
      <t>ニチ</t>
    </rPh>
    <phoneticPr fontId="3"/>
  </si>
  <si>
    <t>三津浦第一</t>
    <rPh sb="0" eb="3">
      <t>ミツウラ</t>
    </rPh>
    <rPh sb="3" eb="5">
      <t>ダイイチ</t>
    </rPh>
    <phoneticPr fontId="3"/>
  </si>
  <si>
    <t>駆除区</t>
    <rPh sb="0" eb="3">
      <t>クジョク</t>
    </rPh>
    <phoneticPr fontId="3"/>
  </si>
  <si>
    <t>①</t>
    <phoneticPr fontId="3"/>
  </si>
  <si>
    <t>ナガコンブ</t>
    <phoneticPr fontId="3"/>
  </si>
  <si>
    <t>②</t>
    <phoneticPr fontId="3"/>
  </si>
  <si>
    <t>③</t>
    <phoneticPr fontId="3"/>
  </si>
  <si>
    <t>対照区</t>
    <rPh sb="0" eb="3">
      <t>タイショウク</t>
    </rPh>
    <phoneticPr fontId="3"/>
  </si>
  <si>
    <t>クンベニヒバ</t>
    <phoneticPr fontId="3"/>
  </si>
  <si>
    <t>ヒラコトジ</t>
    <phoneticPr fontId="3"/>
  </si>
  <si>
    <t>アカバ</t>
    <phoneticPr fontId="3"/>
  </si>
  <si>
    <t>オキツバラ</t>
    <phoneticPr fontId="3"/>
  </si>
  <si>
    <t>トサカノリ</t>
    <phoneticPr fontId="3"/>
  </si>
  <si>
    <t>三津浦第二</t>
    <rPh sb="0" eb="3">
      <t>ミツウラ</t>
    </rPh>
    <rPh sb="3" eb="5">
      <t>ダイニ</t>
    </rPh>
    <phoneticPr fontId="3"/>
  </si>
  <si>
    <t>クロハギンナンソウ</t>
    <phoneticPr fontId="3"/>
  </si>
  <si>
    <t>駆除区</t>
    <rPh sb="0" eb="2">
      <t>クジョ</t>
    </rPh>
    <rPh sb="2" eb="3">
      <t>ク</t>
    </rPh>
    <phoneticPr fontId="3"/>
  </si>
  <si>
    <t>興津</t>
    <rPh sb="0" eb="2">
      <t>オキツ</t>
    </rPh>
    <phoneticPr fontId="3"/>
  </si>
  <si>
    <t>クシビニヒバ</t>
    <phoneticPr fontId="3"/>
  </si>
  <si>
    <t>BEFORE</t>
    <phoneticPr fontId="1"/>
  </si>
  <si>
    <t>AFTER</t>
    <phoneticPr fontId="1"/>
  </si>
  <si>
    <t>分布面積率</t>
    <rPh sb="0" eb="2">
      <t>ブンプ</t>
    </rPh>
    <rPh sb="2" eb="4">
      <t>メンセキ</t>
    </rPh>
    <rPh sb="4" eb="5">
      <t>リツ</t>
    </rPh>
    <phoneticPr fontId="1"/>
  </si>
  <si>
    <t>対象面積に分布率と被度をかけたもの</t>
    <rPh sb="0" eb="2">
      <t>タイショウ</t>
    </rPh>
    <rPh sb="2" eb="4">
      <t>メンセキ</t>
    </rPh>
    <rPh sb="5" eb="7">
      <t>ブンプ</t>
    </rPh>
    <rPh sb="7" eb="8">
      <t>リツ</t>
    </rPh>
    <rPh sb="9" eb="11">
      <t>ヒド</t>
    </rPh>
    <phoneticPr fontId="1"/>
  </si>
  <si>
    <t>50cm×50ｃｍ面積あたりの海藻を収取し湿重量を測定し、１㎡に換算した湿重量グラム数</t>
    <rPh sb="15" eb="17">
      <t>カイソウ</t>
    </rPh>
    <rPh sb="18" eb="20">
      <t>シュウシュ</t>
    </rPh>
    <rPh sb="21" eb="22">
      <t>シメ</t>
    </rPh>
    <rPh sb="22" eb="24">
      <t>ジュウリョウ</t>
    </rPh>
    <rPh sb="25" eb="27">
      <t>ソクテイ</t>
    </rPh>
    <rPh sb="32" eb="34">
      <t>カンサン</t>
    </rPh>
    <rPh sb="36" eb="37">
      <t>シメ</t>
    </rPh>
    <rPh sb="37" eb="39">
      <t>ジュウリョウ</t>
    </rPh>
    <phoneticPr fontId="1"/>
  </si>
  <si>
    <t>藻場の種類</t>
    <rPh sb="0" eb="2">
      <t>モバ</t>
    </rPh>
    <rPh sb="3" eb="5">
      <t>シュルイ</t>
    </rPh>
    <phoneticPr fontId="1"/>
  </si>
  <si>
    <t>ガラモ場</t>
    <rPh sb="3" eb="4">
      <t>バ</t>
    </rPh>
    <phoneticPr fontId="1"/>
  </si>
  <si>
    <t>コンブ場</t>
    <rPh sb="3" eb="4">
      <t>バ</t>
    </rPh>
    <phoneticPr fontId="1"/>
  </si>
  <si>
    <t>含水率</t>
    <rPh sb="0" eb="3">
      <t>ガンスイリツ</t>
    </rPh>
    <phoneticPr fontId="1"/>
  </si>
  <si>
    <t>R3.3 水産庁　第三版　磯焼け対策ガイドライン参照</t>
    <phoneticPr fontId="1"/>
  </si>
  <si>
    <t>PB</t>
    <phoneticPr fontId="1"/>
  </si>
  <si>
    <t>炭素含有率</t>
    <rPh sb="0" eb="2">
      <t>タンソ</t>
    </rPh>
    <rPh sb="2" eb="5">
      <t>ガンユウリツ</t>
    </rPh>
    <phoneticPr fontId="1"/>
  </si>
  <si>
    <t>残存係数①</t>
    <rPh sb="0" eb="4">
      <t>ザンゾンケイスウ</t>
    </rPh>
    <phoneticPr fontId="1"/>
  </si>
  <si>
    <t>残存係数②</t>
    <rPh sb="0" eb="4">
      <t>ザンゾンケイスウ</t>
    </rPh>
    <phoneticPr fontId="1"/>
  </si>
  <si>
    <t>吸収量</t>
    <rPh sb="0" eb="2">
      <t>キュウシュウ</t>
    </rPh>
    <rPh sb="2" eb="3">
      <t>リョウ</t>
    </rPh>
    <phoneticPr fontId="1"/>
  </si>
  <si>
    <t>A</t>
    <phoneticPr fontId="1"/>
  </si>
  <si>
    <t>B</t>
    <phoneticPr fontId="1"/>
  </si>
  <si>
    <t>面積</t>
    <rPh sb="0" eb="2">
      <t>メンセキ</t>
    </rPh>
    <phoneticPr fontId="1"/>
  </si>
  <si>
    <t>C</t>
    <phoneticPr fontId="1"/>
  </si>
  <si>
    <t>D</t>
    <phoneticPr fontId="1"/>
  </si>
  <si>
    <t>BEFORE</t>
    <phoneticPr fontId="1"/>
  </si>
  <si>
    <t>AFTER</t>
    <phoneticPr fontId="1"/>
  </si>
  <si>
    <t>平均</t>
    <rPh sb="0" eb="2">
      <t>ヘイキン</t>
    </rPh>
    <phoneticPr fontId="1"/>
  </si>
  <si>
    <t>1㎡あたり</t>
    <phoneticPr fontId="1"/>
  </si>
  <si>
    <t>三津浦第一</t>
    <rPh sb="0" eb="1">
      <t>サン</t>
    </rPh>
    <rPh sb="1" eb="2">
      <t>ツ</t>
    </rPh>
    <rPh sb="2" eb="3">
      <t>ウラ</t>
    </rPh>
    <rPh sb="3" eb="5">
      <t>ダイイチ</t>
    </rPh>
    <phoneticPr fontId="1"/>
  </si>
  <si>
    <t xml:space="preserve">BEFORE（㎡） </t>
    <phoneticPr fontId="1"/>
  </si>
  <si>
    <t>AFTER（㎡）</t>
    <phoneticPr fontId="1"/>
  </si>
  <si>
    <t>BEFORE （㎡）</t>
    <phoneticPr fontId="1"/>
  </si>
  <si>
    <t>面積(㎡)</t>
    <rPh sb="0" eb="2">
      <t>メンセキ</t>
    </rPh>
    <phoneticPr fontId="1"/>
  </si>
  <si>
    <t>駆除区</t>
    <phoneticPr fontId="1"/>
  </si>
  <si>
    <t>ガラモ場</t>
  </si>
  <si>
    <t>三津浦第二</t>
    <rPh sb="0" eb="1">
      <t>サン</t>
    </rPh>
    <rPh sb="1" eb="2">
      <t>ツ</t>
    </rPh>
    <rPh sb="2" eb="3">
      <t>ウラ</t>
    </rPh>
    <rPh sb="3" eb="4">
      <t>ダイ</t>
    </rPh>
    <rPh sb="4" eb="5">
      <t>ニ</t>
    </rPh>
    <phoneticPr fontId="1"/>
  </si>
  <si>
    <t>興津</t>
  </si>
  <si>
    <t>R3.3 水産庁　第三版　磯焼け対策ガイドライン参照北海道のコンブ 1.5〜2.3、オニコンブよりの2.0で算出</t>
    <phoneticPr fontId="1"/>
  </si>
  <si>
    <t>R7.3月JBE発行　Ｊブルークレジット®認証申請の手引き</t>
    <rPh sb="4" eb="5">
      <t>ガツ</t>
    </rPh>
    <rPh sb="8" eb="10">
      <t>ハッコウ</t>
    </rPh>
    <rPh sb="21" eb="23">
      <t>ニンショウ</t>
    </rPh>
    <rPh sb="23" eb="25">
      <t>シンセイ</t>
    </rPh>
    <rPh sb="26" eb="28">
      <t>テビ</t>
    </rPh>
    <phoneticPr fontId="1"/>
  </si>
  <si>
    <t>生態系全体変換係数</t>
    <rPh sb="0" eb="3">
      <t>セイタイケイ</t>
    </rPh>
    <rPh sb="3" eb="5">
      <t>ゼンタイ</t>
    </rPh>
    <rPh sb="5" eb="7">
      <t>ヘンカン</t>
    </rPh>
    <rPh sb="7" eb="9">
      <t>ケイスウ</t>
    </rPh>
    <phoneticPr fontId="1"/>
  </si>
  <si>
    <t>面積(ha)</t>
    <phoneticPr fontId="1"/>
  </si>
  <si>
    <t>湿重量(ton)</t>
  </si>
  <si>
    <t>湿重量(ton)</t>
    <phoneticPr fontId="1"/>
  </si>
  <si>
    <t>湿重量(g/㎡)</t>
  </si>
  <si>
    <t>湿重量(g/㎡)</t>
    <rPh sb="0" eb="1">
      <t>シツ</t>
    </rPh>
    <rPh sb="1" eb="3">
      <t>ジュウリョウ</t>
    </rPh>
    <phoneticPr fontId="1"/>
  </si>
  <si>
    <t>対象生態系域の海藻の湿重量</t>
    <rPh sb="0" eb="2">
      <t>タイショウ</t>
    </rPh>
    <rPh sb="2" eb="5">
      <t>セイタイケイ</t>
    </rPh>
    <rPh sb="5" eb="6">
      <t>イキ</t>
    </rPh>
    <rPh sb="7" eb="9">
      <t>カイソウ</t>
    </rPh>
    <rPh sb="10" eb="11">
      <t>シメ</t>
    </rPh>
    <rPh sb="11" eb="13">
      <t>ジュウリョウ</t>
    </rPh>
    <phoneticPr fontId="1"/>
  </si>
  <si>
    <t>R7.3月JBE発行　Ｊブルークレジット®認証申請の手引き P34 式（２）使用</t>
    <rPh sb="4" eb="5">
      <t>ガツ</t>
    </rPh>
    <rPh sb="8" eb="10">
      <t>ハッコウ</t>
    </rPh>
    <rPh sb="21" eb="23">
      <t>ニンショウ</t>
    </rPh>
    <rPh sb="23" eb="25">
      <t>シンセイ</t>
    </rPh>
    <rPh sb="26" eb="28">
      <t>テビ</t>
    </rPh>
    <rPh sb="34" eb="35">
      <t>シキ</t>
    </rPh>
    <rPh sb="38" eb="40">
      <t>シヨウ</t>
    </rPh>
    <phoneticPr fontId="1"/>
  </si>
  <si>
    <t>R7.3月JBE発行　Ｊブルークレジット®認証申請の手引き P34 式（２）使用</t>
    <phoneticPr fontId="1"/>
  </si>
  <si>
    <t>18行目の数字の小数点第三桁を四捨五入したもの</t>
    <rPh sb="2" eb="4">
      <t>ギョウメ</t>
    </rPh>
    <rPh sb="5" eb="7">
      <t>スウジ</t>
    </rPh>
    <rPh sb="8" eb="11">
      <t>ショウスウテン</t>
    </rPh>
    <rPh sb="11" eb="14">
      <t>ダイサンケタ</t>
    </rPh>
    <rPh sb="15" eb="19">
      <t>シシャゴニュウ</t>
    </rPh>
    <phoneticPr fontId="1"/>
  </si>
  <si>
    <t>３５行目の数字の小数点第三桁を四捨五入したもの</t>
    <phoneticPr fontId="1"/>
  </si>
  <si>
    <t>合計</t>
    <rPh sb="0" eb="2">
      <t>ゴウケイ</t>
    </rPh>
    <phoneticPr fontId="1"/>
  </si>
  <si>
    <t>C</t>
    <phoneticPr fontId="1"/>
  </si>
  <si>
    <t>D</t>
    <phoneticPr fontId="1"/>
  </si>
  <si>
    <t>ベースライン</t>
    <phoneticPr fontId="1"/>
  </si>
  <si>
    <t>申請量</t>
    <rPh sb="0" eb="3">
      <t>シンセイリョウ</t>
    </rPh>
    <phoneticPr fontId="1"/>
  </si>
  <si>
    <t>調査時に使用した船舶の情報</t>
    <phoneticPr fontId="1"/>
  </si>
  <si>
    <t xml:space="preserve">【船舶の種類】 </t>
    <phoneticPr fontId="1"/>
  </si>
  <si>
    <t>【台数】</t>
    <phoneticPr fontId="1"/>
  </si>
  <si>
    <t xml:space="preserve"> 1隻</t>
  </si>
  <si>
    <t>【稼働時間】</t>
    <phoneticPr fontId="1"/>
  </si>
  <si>
    <t xml:space="preserve"> 1.00(h)</t>
  </si>
  <si>
    <t>【出力】</t>
    <phoneticPr fontId="1"/>
  </si>
  <si>
    <t xml:space="preserve"> 73.55(kW)</t>
  </si>
  <si>
    <t xml:space="preserve">【燃料の種類】 </t>
    <phoneticPr fontId="1"/>
  </si>
  <si>
    <t>ガソリン</t>
  </si>
  <si>
    <t>【CO2排出量】</t>
    <phoneticPr fontId="1"/>
  </si>
  <si>
    <t>船外機船</t>
    <phoneticPr fontId="1"/>
  </si>
  <si>
    <t>燃料消費率</t>
    <rPh sb="0" eb="2">
      <t>ネンリョウ</t>
    </rPh>
    <rPh sb="2" eb="4">
      <t>ショウヒ</t>
    </rPh>
    <rPh sb="4" eb="5">
      <t>リツ</t>
    </rPh>
    <phoneticPr fontId="1"/>
  </si>
  <si>
    <t>排出係数</t>
    <rPh sb="0" eb="4">
      <t>ハイシュツケイスウ</t>
    </rPh>
    <phoneticPr fontId="1"/>
  </si>
  <si>
    <t>ｔ-CO2</t>
    <phoneticPr fontId="1"/>
  </si>
  <si>
    <t>実勢面積(㎡)</t>
    <rPh sb="0" eb="2">
      <t>ジッセイ</t>
    </rPh>
    <rPh sb="2" eb="4">
      <t>メンセキ</t>
    </rPh>
    <phoneticPr fontId="1"/>
  </si>
  <si>
    <t>実勢面積(ha)</t>
    <rPh sb="0" eb="2">
      <t>ジッセイ</t>
    </rPh>
    <rPh sb="2" eb="4">
      <t>メンセキ</t>
    </rPh>
    <phoneticPr fontId="1"/>
  </si>
  <si>
    <t>実勢面積(㎡)</t>
    <rPh sb="1" eb="2">
      <t>セイ</t>
    </rPh>
    <phoneticPr fontId="1"/>
  </si>
  <si>
    <t>実勢面積(ha)</t>
    <rPh sb="1" eb="2">
      <t>セイ</t>
    </rPh>
    <phoneticPr fontId="1"/>
  </si>
  <si>
    <t>32.56-7.35-0.035 = 25.175</t>
    <phoneticPr fontId="1"/>
  </si>
  <si>
    <t>湿重量（ha)</t>
    <rPh sb="0" eb="3">
      <t>シツジュウリョウ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</si>
</sst>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_ "/>
    <numFmt numFmtId="177" formatCode="0.000"/>
    <numFmt numFmtId="178" formatCode="0.0000"/>
  </numFmts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2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2" fillId="0" borderId="0" xfId="0" applyFo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1" xfId="0" applyBorder="1" applyAlignment="1">
      <alignment horizontal="right" vertical="center"/>
    </xf>
    <xf numFmtId="55" fontId="0" fillId="0" borderId="1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3" xfId="0" applyBorder="1" applyAlignment="1">
      <alignment horizontal="center" vertical="center"/>
    </xf>
    <xf numFmtId="55" fontId="0" fillId="0" borderId="14" xfId="0" applyNumberFormat="1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18" xfId="0" applyBorder="1">
      <alignment vertical="center"/>
    </xf>
    <xf numFmtId="0" fontId="0" fillId="0" borderId="22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3" xfId="0" applyBorder="1" applyAlignment="1">
      <alignment horizontal="right"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right" vertical="center"/>
    </xf>
    <xf numFmtId="0" fontId="0" fillId="0" borderId="27" xfId="0" applyBorder="1">
      <alignment vertical="center"/>
    </xf>
    <xf numFmtId="0" fontId="0" fillId="2" borderId="2" xfId="0" applyFill="1" applyBorder="1" applyAlignment="1">
      <alignment horizontal="center" vertical="center"/>
    </xf>
    <xf numFmtId="55" fontId="0" fillId="0" borderId="29" xfId="0" applyNumberFormat="1" applyBorder="1">
      <alignment vertical="center"/>
    </xf>
    <xf numFmtId="0" fontId="0" fillId="3" borderId="0" xfId="0" applyFill="1">
      <alignment vertical="center"/>
    </xf>
    <xf numFmtId="0" fontId="0" fillId="3" borderId="6" xfId="0" applyFill="1" applyBorder="1" applyAlignment="1">
      <alignment horizontal="center" vertical="center"/>
    </xf>
    <xf numFmtId="0" fontId="0" fillId="3" borderId="23" xfId="0" applyFill="1" applyBorder="1" applyAlignment="1">
      <alignment horizontal="right" vertical="center"/>
    </xf>
    <xf numFmtId="0" fontId="0" fillId="3" borderId="1" xfId="0" applyFill="1" applyBorder="1">
      <alignment vertical="center"/>
    </xf>
    <xf numFmtId="0" fontId="0" fillId="3" borderId="33" xfId="0" applyFill="1" applyBorder="1" applyAlignment="1">
      <alignment horizontal="center" vertical="center"/>
    </xf>
    <xf numFmtId="0" fontId="0" fillId="3" borderId="27" xfId="0" applyFill="1" applyBorder="1">
      <alignment vertical="center"/>
    </xf>
    <xf numFmtId="0" fontId="0" fillId="3" borderId="16" xfId="0" applyFill="1" applyBorder="1">
      <alignment vertical="center"/>
    </xf>
    <xf numFmtId="0" fontId="0" fillId="3" borderId="2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3" xfId="0" applyFill="1" applyBorder="1" applyAlignment="1">
      <alignment horizontal="center" vertical="center"/>
    </xf>
    <xf numFmtId="0" fontId="4" fillId="3" borderId="23" xfId="0" applyFont="1" applyFill="1" applyBorder="1">
      <alignment vertical="center"/>
    </xf>
    <xf numFmtId="0" fontId="5" fillId="0" borderId="0" xfId="0" applyFont="1">
      <alignment vertical="center"/>
    </xf>
    <xf numFmtId="176" fontId="0" fillId="3" borderId="0" xfId="0" applyNumberFormat="1" applyFill="1">
      <alignment vertical="center"/>
    </xf>
    <xf numFmtId="0" fontId="4" fillId="0" borderId="0" xfId="0" applyFont="1">
      <alignment vertical="center"/>
    </xf>
    <xf numFmtId="2" fontId="0" fillId="0" borderId="1" xfId="0" applyNumberFormat="1" applyBorder="1">
      <alignment vertical="center"/>
    </xf>
    <xf numFmtId="2" fontId="0" fillId="3" borderId="23" xfId="0" applyNumberFormat="1" applyFill="1" applyBorder="1" applyAlignment="1">
      <alignment horizontal="right" vertical="center"/>
    </xf>
    <xf numFmtId="2" fontId="0" fillId="3" borderId="4" xfId="0" applyNumberFormat="1" applyFill="1" applyBorder="1">
      <alignment vertical="center"/>
    </xf>
    <xf numFmtId="2" fontId="0" fillId="3" borderId="23" xfId="0" applyNumberFormat="1" applyFill="1" applyBorder="1">
      <alignment vertical="center"/>
    </xf>
    <xf numFmtId="177" fontId="0" fillId="0" borderId="1" xfId="0" applyNumberFormat="1" applyBorder="1">
      <alignment vertical="center"/>
    </xf>
    <xf numFmtId="178" fontId="0" fillId="3" borderId="23" xfId="0" applyNumberFormat="1" applyFill="1" applyBorder="1" applyAlignment="1">
      <alignment horizontal="right" vertical="center"/>
    </xf>
    <xf numFmtId="178" fontId="0" fillId="0" borderId="1" xfId="0" applyNumberFormat="1" applyBorder="1">
      <alignment vertical="center"/>
    </xf>
    <xf numFmtId="177" fontId="0" fillId="2" borderId="2" xfId="0" applyNumberFormat="1" applyFill="1" applyBorder="1" applyAlignment="1">
      <alignment horizontal="center" vertical="center"/>
    </xf>
    <xf numFmtId="2" fontId="4" fillId="3" borderId="23" xfId="0" applyNumberFormat="1" applyFont="1" applyFill="1" applyBorder="1" applyAlignment="1">
      <alignment horizontal="right" vertical="center"/>
    </xf>
    <xf numFmtId="0" fontId="0" fillId="4" borderId="23" xfId="0" applyFill="1" applyBorder="1" applyAlignment="1">
      <alignment horizontal="right" vertical="center"/>
    </xf>
    <xf numFmtId="0" fontId="0" fillId="4" borderId="23" xfId="0" applyFill="1" applyBorder="1">
      <alignment vertical="center"/>
    </xf>
    <xf numFmtId="0" fontId="0" fillId="4" borderId="4" xfId="0" applyFill="1" applyBorder="1">
      <alignment vertical="center"/>
    </xf>
    <xf numFmtId="0" fontId="0" fillId="3" borderId="30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8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28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5" xfId="0" applyBorder="1" applyAlignment="1">
      <alignment vertical="top"/>
    </xf>
    <xf numFmtId="0" fontId="0" fillId="2" borderId="2" xfId="0" applyFill="1" applyBorder="1">
      <alignment vertical="center"/>
    </xf>
    <xf numFmtId="0" fontId="0" fillId="0" borderId="4" xfId="0" applyBorder="1">
      <alignment vertical="center"/>
    </xf>
    <xf numFmtId="0" fontId="0" fillId="0" borderId="3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2" fontId="0" fillId="3" borderId="1" xfId="0" applyNumberFormat="1" applyFill="1" applyBorder="1">
      <alignment vertical="center"/>
    </xf>
    <xf numFmtId="2" fontId="6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464820</xdr:colOff>
      <xdr:row>52</xdr:row>
      <xdr:rowOff>91440</xdr:rowOff>
    </xdr:from>
    <xdr:to>
      <xdr:col>8</xdr:col>
      <xdr:colOff>465266</xdr:colOff>
      <xdr:row>75</xdr:row>
      <xdr:rowOff>91774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284B205-F663-CA9C-92DF-F76804893C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8907780"/>
          <a:ext cx="5143946" cy="38560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24D30-46EB-4679-A858-6E2FE4C033FA}">
  <sheetPr>
    <pageSetUpPr fitToPage="1"/>
  </sheetPr>
  <dimension ref="B1:L52"/>
  <sheetViews>
    <sheetView tabSelected="1" topLeftCell="A16" workbookViewId="0">
      <selection activeCell="L43" sqref="L43"/>
    </sheetView>
  </sheetViews>
  <sheetFormatPr defaultRowHeight="13.2" x14ac:dyDescent="0.2"/>
  <cols>
    <col min="1" max="1" width="3.21875" customWidth="1"/>
    <col min="3" max="3" width="19.21875" customWidth="1"/>
    <col min="4" max="4" width="11.33203125" bestFit="1" customWidth="1"/>
    <col min="10" max="10" width="11.21875" customWidth="1"/>
    <col min="11" max="11" width="12.33203125" customWidth="1"/>
    <col min="12" max="12" width="88.44140625" customWidth="1"/>
  </cols>
  <sheetData>
    <row r="1" spans="2:12" ht="13.8" thickBot="1" x14ac:dyDescent="0.25"/>
    <row r="2" spans="2:12" ht="13.8" thickBot="1" x14ac:dyDescent="0.25">
      <c r="D2" s="70" t="s">
        <v>83</v>
      </c>
      <c r="E2" s="62"/>
      <c r="F2" s="61" t="s">
        <v>90</v>
      </c>
      <c r="G2" s="62"/>
      <c r="H2" s="61" t="s">
        <v>91</v>
      </c>
      <c r="I2" s="62"/>
      <c r="J2" s="59" t="s">
        <v>105</v>
      </c>
      <c r="K2" s="60"/>
    </row>
    <row r="3" spans="2:12" ht="13.8" thickBot="1" x14ac:dyDescent="0.25">
      <c r="B3" s="6"/>
      <c r="C3" s="7"/>
      <c r="D3" s="7" t="s">
        <v>59</v>
      </c>
      <c r="E3" s="7" t="s">
        <v>60</v>
      </c>
      <c r="F3" s="7" t="s">
        <v>59</v>
      </c>
      <c r="G3" s="7" t="s">
        <v>60</v>
      </c>
      <c r="H3" s="7" t="s">
        <v>59</v>
      </c>
      <c r="I3" s="7" t="s">
        <v>60</v>
      </c>
      <c r="J3" s="34" t="s">
        <v>59</v>
      </c>
      <c r="K3" s="34" t="s">
        <v>60</v>
      </c>
      <c r="L3" s="8"/>
    </row>
    <row r="4" spans="2:12" x14ac:dyDescent="0.2">
      <c r="B4" s="63" t="s">
        <v>1</v>
      </c>
      <c r="C4" s="4" t="s">
        <v>87</v>
      </c>
      <c r="D4" s="4">
        <v>15129</v>
      </c>
      <c r="E4" s="9">
        <v>15129</v>
      </c>
      <c r="F4" s="27">
        <v>18306</v>
      </c>
      <c r="G4" s="27">
        <v>18306</v>
      </c>
      <c r="H4" s="27">
        <v>52804</v>
      </c>
      <c r="I4" s="27">
        <v>52804</v>
      </c>
      <c r="J4" s="35">
        <f>D4+F4+H4</f>
        <v>86239</v>
      </c>
      <c r="K4" s="35">
        <f>E4+G4+I4</f>
        <v>86239</v>
      </c>
      <c r="L4" s="10"/>
    </row>
    <row r="5" spans="2:12" x14ac:dyDescent="0.2">
      <c r="B5" s="63"/>
      <c r="C5" s="4" t="s">
        <v>95</v>
      </c>
      <c r="D5" s="4">
        <v>1.51</v>
      </c>
      <c r="E5" s="9">
        <v>1.51</v>
      </c>
      <c r="F5" s="27">
        <v>1.83</v>
      </c>
      <c r="G5" s="27">
        <v>1.83</v>
      </c>
      <c r="H5" s="27">
        <v>5.28</v>
      </c>
      <c r="I5" s="27">
        <v>5.28</v>
      </c>
      <c r="J5" s="35">
        <f>D5+F5+H5</f>
        <v>8.620000000000001</v>
      </c>
      <c r="K5" s="35">
        <f>E5+G5+I5</f>
        <v>8.620000000000001</v>
      </c>
      <c r="L5" s="10"/>
    </row>
    <row r="6" spans="2:12" x14ac:dyDescent="0.2">
      <c r="B6" s="64"/>
      <c r="C6" s="1" t="s">
        <v>61</v>
      </c>
      <c r="D6" s="1">
        <v>0.7</v>
      </c>
      <c r="E6" s="1">
        <v>0.7</v>
      </c>
      <c r="F6" s="1">
        <v>0.7</v>
      </c>
      <c r="G6" s="1">
        <v>0.7</v>
      </c>
      <c r="H6" s="1">
        <v>0.7</v>
      </c>
      <c r="I6" s="1">
        <v>0.7</v>
      </c>
      <c r="J6" s="36">
        <v>0.7</v>
      </c>
      <c r="K6" s="36">
        <v>0.7</v>
      </c>
      <c r="L6" s="11"/>
    </row>
    <row r="7" spans="2:12" x14ac:dyDescent="0.2">
      <c r="B7" s="64"/>
      <c r="C7" s="1" t="s">
        <v>30</v>
      </c>
      <c r="D7" s="1">
        <v>0.6</v>
      </c>
      <c r="E7" s="1">
        <v>1</v>
      </c>
      <c r="F7" s="1">
        <v>0.6</v>
      </c>
      <c r="G7" s="1">
        <v>1</v>
      </c>
      <c r="H7" s="1">
        <v>0.6</v>
      </c>
      <c r="I7" s="1">
        <v>1</v>
      </c>
      <c r="J7" s="36">
        <v>0.6</v>
      </c>
      <c r="K7" s="36">
        <v>1</v>
      </c>
      <c r="L7" s="11"/>
    </row>
    <row r="8" spans="2:12" x14ac:dyDescent="0.2">
      <c r="B8" s="64"/>
      <c r="C8" s="1" t="s">
        <v>125</v>
      </c>
      <c r="D8" s="1">
        <v>6354.18</v>
      </c>
      <c r="E8" s="12">
        <v>10590.3</v>
      </c>
      <c r="F8" s="29">
        <v>7688.52</v>
      </c>
      <c r="G8" s="29">
        <v>12814.2</v>
      </c>
      <c r="H8" s="29">
        <v>22177.68</v>
      </c>
      <c r="I8" s="29">
        <v>36962.800000000003</v>
      </c>
      <c r="J8" s="35">
        <f t="shared" ref="J8:K11" si="0">D8+F8+H8</f>
        <v>36220.380000000005</v>
      </c>
      <c r="K8" s="35">
        <f t="shared" si="0"/>
        <v>60367.3</v>
      </c>
      <c r="L8" s="11" t="s">
        <v>62</v>
      </c>
    </row>
    <row r="9" spans="2:12" x14ac:dyDescent="0.2">
      <c r="B9" s="64"/>
      <c r="C9" s="1" t="s">
        <v>126</v>
      </c>
      <c r="D9" s="53">
        <f>D8/10000</f>
        <v>0.63541800000000004</v>
      </c>
      <c r="E9" s="53">
        <f t="shared" ref="E9:I9" si="1">E8/10000</f>
        <v>1.0590299999999999</v>
      </c>
      <c r="F9" s="53">
        <f t="shared" si="1"/>
        <v>0.76885200000000009</v>
      </c>
      <c r="G9" s="53">
        <f t="shared" si="1"/>
        <v>1.28142</v>
      </c>
      <c r="H9" s="53">
        <f t="shared" si="1"/>
        <v>2.217768</v>
      </c>
      <c r="I9" s="53">
        <f t="shared" si="1"/>
        <v>3.6962800000000002</v>
      </c>
      <c r="J9" s="52">
        <f t="shared" si="0"/>
        <v>3.6220379999999999</v>
      </c>
      <c r="K9" s="52">
        <f t="shared" si="0"/>
        <v>6.0367300000000004</v>
      </c>
      <c r="L9" s="11"/>
    </row>
    <row r="10" spans="2:12" x14ac:dyDescent="0.2">
      <c r="B10" s="64"/>
      <c r="C10" s="1" t="s">
        <v>99</v>
      </c>
      <c r="D10" s="1">
        <v>1266.6400000000001</v>
      </c>
      <c r="E10" s="1">
        <v>2500</v>
      </c>
      <c r="F10" s="28">
        <v>4360</v>
      </c>
      <c r="G10" s="28">
        <v>5140</v>
      </c>
      <c r="H10" s="28">
        <v>2273.3200000000002</v>
      </c>
      <c r="I10" s="28">
        <v>2433.3200000000002</v>
      </c>
      <c r="J10" s="35">
        <f t="shared" si="0"/>
        <v>7899.9600000000009</v>
      </c>
      <c r="K10" s="35">
        <f t="shared" si="0"/>
        <v>10073.32</v>
      </c>
      <c r="L10" s="11" t="s">
        <v>63</v>
      </c>
    </row>
    <row r="11" spans="2:12" x14ac:dyDescent="0.2">
      <c r="B11" s="64"/>
      <c r="C11" s="1" t="s">
        <v>97</v>
      </c>
      <c r="D11" s="47">
        <f>D10*D8/1000000</f>
        <v>8.0484585552000016</v>
      </c>
      <c r="E11" s="47">
        <f t="shared" ref="E11:I11" si="2">E10*E8/1000000</f>
        <v>26.475750000000001</v>
      </c>
      <c r="F11" s="47">
        <f t="shared" si="2"/>
        <v>33.5219472</v>
      </c>
      <c r="G11" s="47">
        <f t="shared" si="2"/>
        <v>65.864988000000011</v>
      </c>
      <c r="H11" s="47">
        <f t="shared" si="2"/>
        <v>50.416963497600001</v>
      </c>
      <c r="I11" s="47">
        <f t="shared" si="2"/>
        <v>89.942320496000008</v>
      </c>
      <c r="J11" s="48">
        <f t="shared" si="0"/>
        <v>91.987369252799994</v>
      </c>
      <c r="K11" s="48">
        <f t="shared" si="0"/>
        <v>182.28305849600002</v>
      </c>
      <c r="L11" s="11" t="s">
        <v>100</v>
      </c>
    </row>
    <row r="12" spans="2:12" x14ac:dyDescent="0.2">
      <c r="B12" s="64"/>
      <c r="C12" s="1" t="s">
        <v>64</v>
      </c>
      <c r="D12" s="1" t="s">
        <v>65</v>
      </c>
      <c r="E12" s="1" t="s">
        <v>89</v>
      </c>
      <c r="F12" s="1" t="s">
        <v>65</v>
      </c>
      <c r="G12" s="1" t="s">
        <v>89</v>
      </c>
      <c r="H12" s="1" t="s">
        <v>65</v>
      </c>
      <c r="I12" s="1" t="s">
        <v>89</v>
      </c>
      <c r="J12" s="36" t="s">
        <v>65</v>
      </c>
      <c r="K12" s="36" t="s">
        <v>89</v>
      </c>
      <c r="L12" s="11"/>
    </row>
    <row r="13" spans="2:12" x14ac:dyDescent="0.2">
      <c r="B13" s="64"/>
      <c r="C13" s="1" t="s">
        <v>67</v>
      </c>
      <c r="D13" s="1">
        <v>0.85</v>
      </c>
      <c r="E13" s="1">
        <v>0.85</v>
      </c>
      <c r="F13" s="1">
        <v>0.85</v>
      </c>
      <c r="G13" s="1">
        <v>0.85</v>
      </c>
      <c r="H13" s="1">
        <v>0.85</v>
      </c>
      <c r="I13" s="1">
        <v>0.85</v>
      </c>
      <c r="J13" s="36">
        <v>0.85</v>
      </c>
      <c r="K13" s="36">
        <v>0.85</v>
      </c>
      <c r="L13" s="11" t="s">
        <v>68</v>
      </c>
    </row>
    <row r="14" spans="2:12" x14ac:dyDescent="0.2">
      <c r="B14" s="64"/>
      <c r="C14" s="1" t="s">
        <v>69</v>
      </c>
      <c r="D14" s="1">
        <v>1.5</v>
      </c>
      <c r="E14" s="1">
        <v>1.5</v>
      </c>
      <c r="F14" s="1">
        <v>1.5</v>
      </c>
      <c r="G14" s="1">
        <v>1.5</v>
      </c>
      <c r="H14" s="1">
        <v>1.5</v>
      </c>
      <c r="I14" s="1">
        <v>1.5</v>
      </c>
      <c r="J14" s="36">
        <v>1.5</v>
      </c>
      <c r="K14" s="36">
        <v>1.5</v>
      </c>
      <c r="L14" s="11" t="s">
        <v>68</v>
      </c>
    </row>
    <row r="15" spans="2:12" x14ac:dyDescent="0.2">
      <c r="B15" s="64"/>
      <c r="C15" s="1" t="s">
        <v>70</v>
      </c>
      <c r="D15" s="1">
        <v>0.32</v>
      </c>
      <c r="E15" s="1">
        <v>0.32</v>
      </c>
      <c r="F15" s="1">
        <v>0.32</v>
      </c>
      <c r="G15" s="1">
        <v>0.32</v>
      </c>
      <c r="H15" s="1">
        <v>0.32</v>
      </c>
      <c r="I15" s="1">
        <v>0.32</v>
      </c>
      <c r="J15" s="36">
        <v>0.32</v>
      </c>
      <c r="K15" s="36">
        <v>0.32</v>
      </c>
      <c r="L15" s="11" t="s">
        <v>68</v>
      </c>
    </row>
    <row r="16" spans="2:12" x14ac:dyDescent="0.2">
      <c r="B16" s="64"/>
      <c r="C16" s="1" t="s">
        <v>71</v>
      </c>
      <c r="D16" s="1">
        <v>4.7199999999999999E-2</v>
      </c>
      <c r="E16" s="1">
        <v>4.7199999999999999E-2</v>
      </c>
      <c r="F16" s="1">
        <v>4.7199999999999999E-2</v>
      </c>
      <c r="G16" s="1">
        <v>4.7199999999999999E-2</v>
      </c>
      <c r="H16" s="1">
        <v>4.7199999999999999E-2</v>
      </c>
      <c r="I16" s="1">
        <v>4.7199999999999999E-2</v>
      </c>
      <c r="J16" s="36">
        <v>4.7199999999999999E-2</v>
      </c>
      <c r="K16" s="36">
        <v>4.7199999999999999E-2</v>
      </c>
      <c r="L16" s="13" t="s">
        <v>93</v>
      </c>
    </row>
    <row r="17" spans="2:12" x14ac:dyDescent="0.2">
      <c r="B17" s="64"/>
      <c r="C17" s="1" t="s">
        <v>72</v>
      </c>
      <c r="D17" s="1">
        <v>4.99E-2</v>
      </c>
      <c r="E17" s="1">
        <v>2.8500000000000001E-2</v>
      </c>
      <c r="F17" s="1">
        <v>4.99E-2</v>
      </c>
      <c r="G17" s="1">
        <v>2.8500000000000001E-2</v>
      </c>
      <c r="H17" s="1">
        <v>4.99E-2</v>
      </c>
      <c r="I17" s="1">
        <v>2.8500000000000001E-2</v>
      </c>
      <c r="J17" s="36">
        <v>4.99E-2</v>
      </c>
      <c r="K17" s="36">
        <v>2.8500000000000001E-2</v>
      </c>
      <c r="L17" s="13" t="s">
        <v>93</v>
      </c>
    </row>
    <row r="18" spans="2:12" x14ac:dyDescent="0.2">
      <c r="B18" s="64"/>
      <c r="C18" s="1" t="s">
        <v>94</v>
      </c>
      <c r="D18" s="1">
        <v>1.5</v>
      </c>
      <c r="E18" s="1">
        <v>1.5</v>
      </c>
      <c r="F18" s="1">
        <v>1.5</v>
      </c>
      <c r="G18" s="1">
        <v>1.5</v>
      </c>
      <c r="H18" s="1">
        <v>1.5</v>
      </c>
      <c r="I18" s="1">
        <v>1.5</v>
      </c>
      <c r="J18" s="36">
        <v>1.5</v>
      </c>
      <c r="K18" s="36">
        <v>1.5</v>
      </c>
      <c r="L18" s="13" t="s">
        <v>93</v>
      </c>
    </row>
    <row r="19" spans="2:12" x14ac:dyDescent="0.2">
      <c r="B19" s="64"/>
      <c r="C19" s="68" t="s">
        <v>73</v>
      </c>
      <c r="D19" s="14">
        <f>D11*0.15*D15*D14*44/12*(D16+D17)*D18</f>
        <v>0.30947610898112843</v>
      </c>
      <c r="E19" s="14">
        <f t="shared" ref="E19:I19" si="3">E11*0.15*E15*E14*44/12*(E16+E17)*E18</f>
        <v>0.79366885290000022</v>
      </c>
      <c r="F19" s="14">
        <f t="shared" si="3"/>
        <v>1.2889725049555201</v>
      </c>
      <c r="G19" s="14">
        <f t="shared" si="3"/>
        <v>1.9744479182736003</v>
      </c>
      <c r="H19" s="14">
        <f t="shared" si="3"/>
        <v>1.9386129136243158</v>
      </c>
      <c r="I19" s="14">
        <f t="shared" si="3"/>
        <v>2.6962189299726917</v>
      </c>
      <c r="J19" s="56">
        <f>ROUNDDOWN(D19+F19+H19,2)</f>
        <v>3.53</v>
      </c>
      <c r="K19" s="56">
        <f>ROUNDDOWN(E19+G19+I19,2)</f>
        <v>5.46</v>
      </c>
      <c r="L19" s="13" t="s">
        <v>101</v>
      </c>
    </row>
    <row r="20" spans="2:12" x14ac:dyDescent="0.2">
      <c r="B20" s="65"/>
      <c r="C20" s="69"/>
      <c r="D20" s="54">
        <v>0.309</v>
      </c>
      <c r="E20" s="54">
        <v>0.79300000000000004</v>
      </c>
      <c r="F20" s="54">
        <v>1.288</v>
      </c>
      <c r="G20" s="54">
        <v>1.974</v>
      </c>
      <c r="H20" s="54">
        <v>1.9379999999999999</v>
      </c>
      <c r="I20" s="54">
        <v>2.6960000000000002</v>
      </c>
      <c r="J20" s="55">
        <v>3.53</v>
      </c>
      <c r="K20" s="55">
        <f>E20+G20+I20</f>
        <v>5.4630000000000001</v>
      </c>
      <c r="L20" s="32" t="s">
        <v>103</v>
      </c>
    </row>
    <row r="21" spans="2:12" ht="13.8" thickBot="1" x14ac:dyDescent="0.25">
      <c r="B21" s="66"/>
      <c r="C21" s="15"/>
      <c r="D21" s="16" t="s">
        <v>77</v>
      </c>
      <c r="E21" s="16" t="s">
        <v>78</v>
      </c>
      <c r="F21" s="16" t="s">
        <v>77</v>
      </c>
      <c r="G21" s="16" t="s">
        <v>78</v>
      </c>
      <c r="H21" s="16" t="s">
        <v>77</v>
      </c>
      <c r="I21" s="16" t="s">
        <v>78</v>
      </c>
      <c r="J21" s="37" t="s">
        <v>106</v>
      </c>
      <c r="K21" s="37" t="s">
        <v>107</v>
      </c>
      <c r="L21" s="17"/>
    </row>
    <row r="22" spans="2:12" x14ac:dyDescent="0.2">
      <c r="B22" s="67" t="s">
        <v>88</v>
      </c>
      <c r="C22" s="18" t="s">
        <v>76</v>
      </c>
      <c r="D22" s="18">
        <v>16167</v>
      </c>
      <c r="E22" s="18">
        <v>16167</v>
      </c>
      <c r="F22" s="30">
        <v>17150</v>
      </c>
      <c r="G22" s="30">
        <v>17150</v>
      </c>
      <c r="H22" s="30">
        <v>53999</v>
      </c>
      <c r="I22" s="30">
        <v>53999</v>
      </c>
      <c r="J22" s="38">
        <f>D22+F22+H22</f>
        <v>87316</v>
      </c>
      <c r="K22" s="39">
        <f>E22+G22+I22</f>
        <v>87316</v>
      </c>
      <c r="L22" s="19"/>
    </row>
    <row r="23" spans="2:12" x14ac:dyDescent="0.2">
      <c r="B23" s="64"/>
      <c r="C23" s="1" t="s">
        <v>61</v>
      </c>
      <c r="D23" s="1">
        <v>0.9</v>
      </c>
      <c r="E23" s="1">
        <v>0.9</v>
      </c>
      <c r="F23" s="1">
        <v>0.9</v>
      </c>
      <c r="G23" s="1">
        <v>0.9</v>
      </c>
      <c r="H23" s="1">
        <v>0.9</v>
      </c>
      <c r="I23" s="1">
        <v>0.9</v>
      </c>
      <c r="J23" s="36">
        <v>0.9</v>
      </c>
      <c r="K23" s="36">
        <v>0.9</v>
      </c>
      <c r="L23" s="11"/>
    </row>
    <row r="24" spans="2:12" x14ac:dyDescent="0.2">
      <c r="B24" s="64"/>
      <c r="C24" s="1" t="s">
        <v>30</v>
      </c>
      <c r="D24" s="1">
        <v>0.4</v>
      </c>
      <c r="E24" s="1">
        <v>1</v>
      </c>
      <c r="F24" s="1">
        <v>0.4</v>
      </c>
      <c r="G24" s="1">
        <v>1</v>
      </c>
      <c r="H24" s="1">
        <v>0.4</v>
      </c>
      <c r="I24" s="1">
        <v>1</v>
      </c>
      <c r="J24" s="36">
        <v>0.4</v>
      </c>
      <c r="K24" s="36">
        <v>1</v>
      </c>
      <c r="L24" s="11"/>
    </row>
    <row r="25" spans="2:12" x14ac:dyDescent="0.2">
      <c r="B25" s="64"/>
      <c r="C25" s="1" t="s">
        <v>127</v>
      </c>
      <c r="D25" s="1">
        <v>5820.12</v>
      </c>
      <c r="E25" s="1">
        <v>14550.3</v>
      </c>
      <c r="F25" s="28">
        <v>6174</v>
      </c>
      <c r="G25" s="28">
        <v>15436</v>
      </c>
      <c r="H25" s="28">
        <v>19439.64</v>
      </c>
      <c r="I25" s="28">
        <v>48599.1</v>
      </c>
      <c r="J25" s="40">
        <f t="shared" ref="J25:K28" si="4">D25+F25+H25</f>
        <v>31433.759999999998</v>
      </c>
      <c r="K25" s="41">
        <f t="shared" si="4"/>
        <v>78585.399999999994</v>
      </c>
      <c r="L25" s="11" t="s">
        <v>62</v>
      </c>
    </row>
    <row r="26" spans="2:12" x14ac:dyDescent="0.2">
      <c r="B26" s="64"/>
      <c r="C26" s="1" t="s">
        <v>128</v>
      </c>
      <c r="D26" s="51">
        <v>0.58199999999999996</v>
      </c>
      <c r="E26" s="51">
        <v>1.4550000000000001</v>
      </c>
      <c r="F26" s="1">
        <v>0.61699999999999999</v>
      </c>
      <c r="G26" s="1">
        <v>1.5429999999999999</v>
      </c>
      <c r="H26" s="1">
        <v>1.9430000000000001</v>
      </c>
      <c r="I26" s="1">
        <v>4.859</v>
      </c>
      <c r="J26" s="50">
        <f t="shared" si="4"/>
        <v>3.1419999999999999</v>
      </c>
      <c r="K26" s="49">
        <v>7.85</v>
      </c>
      <c r="L26" s="11"/>
    </row>
    <row r="27" spans="2:12" x14ac:dyDescent="0.2">
      <c r="B27" s="64"/>
      <c r="C27" s="1" t="s">
        <v>98</v>
      </c>
      <c r="D27" s="1">
        <v>4566.6400000000003</v>
      </c>
      <c r="E27" s="1">
        <v>12033.32</v>
      </c>
      <c r="F27" s="28">
        <v>5140</v>
      </c>
      <c r="G27" s="28">
        <v>12880</v>
      </c>
      <c r="H27" s="28">
        <v>4853.32</v>
      </c>
      <c r="I27" s="28">
        <v>10190</v>
      </c>
      <c r="J27" s="40">
        <f t="shared" si="4"/>
        <v>14559.96</v>
      </c>
      <c r="K27" s="41">
        <f t="shared" si="4"/>
        <v>35103.32</v>
      </c>
      <c r="L27" s="11" t="s">
        <v>63</v>
      </c>
    </row>
    <row r="28" spans="2:12" x14ac:dyDescent="0.2">
      <c r="B28" s="64"/>
      <c r="C28" s="1" t="s">
        <v>96</v>
      </c>
      <c r="D28" s="47">
        <f>D27*D25/1000000</f>
        <v>26.578392796800003</v>
      </c>
      <c r="E28" s="47">
        <f t="shared" ref="E28:I28" si="5">E27*E25/1000000</f>
        <v>175.08841599599998</v>
      </c>
      <c r="F28" s="47">
        <f t="shared" si="5"/>
        <v>31.734359999999999</v>
      </c>
      <c r="G28" s="47">
        <f t="shared" si="5"/>
        <v>198.81567999999999</v>
      </c>
      <c r="H28" s="47">
        <f t="shared" si="5"/>
        <v>94.346793604799984</v>
      </c>
      <c r="I28" s="47">
        <f t="shared" si="5"/>
        <v>495.224829</v>
      </c>
      <c r="J28" s="50">
        <f t="shared" si="4"/>
        <v>152.65954640159998</v>
      </c>
      <c r="K28" s="49">
        <f t="shared" si="4"/>
        <v>869.12892499600002</v>
      </c>
      <c r="L28" s="11" t="s">
        <v>100</v>
      </c>
    </row>
    <row r="29" spans="2:12" x14ac:dyDescent="0.2">
      <c r="B29" s="64"/>
      <c r="C29" s="1" t="s">
        <v>130</v>
      </c>
      <c r="D29" s="47">
        <f>D28/D26</f>
        <v>45.667341575257737</v>
      </c>
      <c r="E29" s="47">
        <f t="shared" ref="E29:K29" si="6">E28/E26</f>
        <v>120.33568109690719</v>
      </c>
      <c r="F29" s="47">
        <f t="shared" si="6"/>
        <v>51.433322528363043</v>
      </c>
      <c r="G29" s="47">
        <f t="shared" si="6"/>
        <v>128.85008425145818</v>
      </c>
      <c r="H29" s="47">
        <f t="shared" si="6"/>
        <v>48.55727926134842</v>
      </c>
      <c r="I29" s="47">
        <f t="shared" si="6"/>
        <v>101.91908396789462</v>
      </c>
      <c r="J29" s="74">
        <f t="shared" si="6"/>
        <v>48.586742966772754</v>
      </c>
      <c r="K29" s="75">
        <f t="shared" si="6"/>
        <v>110.7170605090446</v>
      </c>
      <c r="L29" s="11"/>
    </row>
    <row r="30" spans="2:12" x14ac:dyDescent="0.2">
      <c r="B30" s="64"/>
      <c r="C30" s="1" t="s">
        <v>64</v>
      </c>
      <c r="D30" s="1" t="s">
        <v>65</v>
      </c>
      <c r="E30" s="1" t="s">
        <v>66</v>
      </c>
      <c r="F30" s="1" t="s">
        <v>65</v>
      </c>
      <c r="G30" s="1" t="s">
        <v>66</v>
      </c>
      <c r="H30" s="1" t="s">
        <v>65</v>
      </c>
      <c r="I30" s="1" t="s">
        <v>66</v>
      </c>
      <c r="J30" s="36" t="s">
        <v>65</v>
      </c>
      <c r="K30" s="36" t="s">
        <v>66</v>
      </c>
      <c r="L30" s="11"/>
    </row>
    <row r="31" spans="2:12" x14ac:dyDescent="0.2">
      <c r="B31" s="64"/>
      <c r="C31" s="1" t="s">
        <v>67</v>
      </c>
      <c r="D31" s="1">
        <v>0.85</v>
      </c>
      <c r="E31" s="1">
        <v>0.85</v>
      </c>
      <c r="F31" s="1">
        <v>0.85</v>
      </c>
      <c r="G31" s="1">
        <v>0.85</v>
      </c>
      <c r="H31" s="1">
        <v>0.85</v>
      </c>
      <c r="I31" s="1">
        <v>0.85</v>
      </c>
      <c r="J31" s="36">
        <v>0.85</v>
      </c>
      <c r="K31" s="36">
        <v>0.85</v>
      </c>
      <c r="L31" s="11" t="s">
        <v>68</v>
      </c>
    </row>
    <row r="32" spans="2:12" x14ac:dyDescent="0.2">
      <c r="B32" s="64"/>
      <c r="C32" s="1" t="s">
        <v>69</v>
      </c>
      <c r="D32" s="1">
        <v>1.5</v>
      </c>
      <c r="E32" s="1">
        <v>2</v>
      </c>
      <c r="F32" s="1">
        <v>1.5</v>
      </c>
      <c r="G32" s="1">
        <v>2</v>
      </c>
      <c r="H32" s="1">
        <v>1.5</v>
      </c>
      <c r="I32" s="1">
        <v>2</v>
      </c>
      <c r="J32" s="36">
        <v>1.5</v>
      </c>
      <c r="K32" s="36">
        <v>2</v>
      </c>
      <c r="L32" s="11" t="s">
        <v>92</v>
      </c>
    </row>
    <row r="33" spans="2:12" x14ac:dyDescent="0.2">
      <c r="B33" s="64"/>
      <c r="C33" s="1" t="s">
        <v>70</v>
      </c>
      <c r="D33" s="1">
        <v>0.32</v>
      </c>
      <c r="E33" s="1">
        <v>0.3</v>
      </c>
      <c r="F33" s="1">
        <v>0.32</v>
      </c>
      <c r="G33" s="1">
        <v>0.3</v>
      </c>
      <c r="H33" s="1">
        <v>0.32</v>
      </c>
      <c r="I33" s="1">
        <v>0.3</v>
      </c>
      <c r="J33" s="36">
        <v>0.32</v>
      </c>
      <c r="K33" s="36">
        <v>0.3</v>
      </c>
      <c r="L33" s="11" t="s">
        <v>68</v>
      </c>
    </row>
    <row r="34" spans="2:12" x14ac:dyDescent="0.2">
      <c r="B34" s="64"/>
      <c r="C34" s="1" t="s">
        <v>71</v>
      </c>
      <c r="D34" s="1">
        <v>4.7199999999999999E-2</v>
      </c>
      <c r="E34" s="1">
        <v>4.7199999999999999E-2</v>
      </c>
      <c r="F34" s="1">
        <v>4.7199999999999999E-2</v>
      </c>
      <c r="G34" s="1">
        <v>4.7199999999999999E-2</v>
      </c>
      <c r="H34" s="1">
        <v>4.7199999999999999E-2</v>
      </c>
      <c r="I34" s="1">
        <v>4.7199999999999999E-2</v>
      </c>
      <c r="J34" s="36">
        <v>4.7199999999999999E-2</v>
      </c>
      <c r="K34" s="36">
        <v>4.7199999999999999E-2</v>
      </c>
      <c r="L34" s="13" t="s">
        <v>93</v>
      </c>
    </row>
    <row r="35" spans="2:12" x14ac:dyDescent="0.2">
      <c r="B35" s="64"/>
      <c r="C35" s="1" t="s">
        <v>72</v>
      </c>
      <c r="D35" s="1">
        <v>4.99E-2</v>
      </c>
      <c r="E35" s="1">
        <v>2.8500000000000001E-2</v>
      </c>
      <c r="F35" s="1">
        <v>4.99E-2</v>
      </c>
      <c r="G35" s="1">
        <v>2.8500000000000001E-2</v>
      </c>
      <c r="H35" s="1">
        <v>4.99E-2</v>
      </c>
      <c r="I35" s="1">
        <v>2.8500000000000001E-2</v>
      </c>
      <c r="J35" s="36">
        <v>4.99E-2</v>
      </c>
      <c r="K35" s="36">
        <v>2.8500000000000001E-2</v>
      </c>
      <c r="L35" s="13" t="s">
        <v>93</v>
      </c>
    </row>
    <row r="36" spans="2:12" x14ac:dyDescent="0.2">
      <c r="B36" s="64"/>
      <c r="C36" s="1" t="s">
        <v>94</v>
      </c>
      <c r="D36" s="1">
        <v>1.5</v>
      </c>
      <c r="E36" s="1">
        <v>1.5</v>
      </c>
      <c r="F36" s="1">
        <v>1.5</v>
      </c>
      <c r="G36" s="1">
        <v>1.5</v>
      </c>
      <c r="H36" s="1">
        <v>1.5</v>
      </c>
      <c r="I36" s="1">
        <v>1.5</v>
      </c>
      <c r="J36" s="36">
        <v>1.5</v>
      </c>
      <c r="K36" s="36">
        <v>1.5</v>
      </c>
      <c r="L36" s="13" t="s">
        <v>93</v>
      </c>
    </row>
    <row r="37" spans="2:12" x14ac:dyDescent="0.2">
      <c r="B37" s="64"/>
      <c r="C37" s="68" t="s">
        <v>73</v>
      </c>
      <c r="D37" s="14">
        <f>D28*0.15*D32*D33*44/12*(D35+D34)*D36</f>
        <v>1.0219817284654349</v>
      </c>
      <c r="E37" s="14">
        <f>E28*0.15*E32*E33*44/12*(E35+E34)*E36</f>
        <v>6.5608255799941126</v>
      </c>
      <c r="F37" s="14">
        <f>F28*0.15*F32*F33*44/12*(F35+F34)*F36</f>
        <v>1.2202369169759999</v>
      </c>
      <c r="G37" s="14">
        <f>G28*0.15*G32*G33*44/12*(G35+G34)*G36</f>
        <v>7.4499217531199982</v>
      </c>
      <c r="H37" s="14">
        <f>H28*0.15*H32*H33*44/12*(H35+H34)*H36</f>
        <v>3.6277851689743263</v>
      </c>
      <c r="I37" s="14">
        <f>I28*0.15*I32*I33*44/12*(I35+I34)*I36</f>
        <v>18.556817179873498</v>
      </c>
      <c r="J37" s="57">
        <f>ROUNDDOWN(D37+F37+H37,2)</f>
        <v>5.87</v>
      </c>
      <c r="K37" s="58">
        <f>ROUNDDOWN(E37+G37+I37,2)</f>
        <v>32.56</v>
      </c>
      <c r="L37" s="13" t="s">
        <v>102</v>
      </c>
    </row>
    <row r="38" spans="2:12" x14ac:dyDescent="0.2">
      <c r="B38" s="65"/>
      <c r="C38" s="69"/>
      <c r="D38" s="31">
        <v>1.02</v>
      </c>
      <c r="E38" s="31">
        <v>6.56</v>
      </c>
      <c r="F38" s="31">
        <v>1.22</v>
      </c>
      <c r="G38" s="31">
        <v>7.45</v>
      </c>
      <c r="H38" s="31">
        <v>3.63</v>
      </c>
      <c r="I38" s="31">
        <v>18.559999999999999</v>
      </c>
      <c r="J38" s="43">
        <f>D38+F38+H38</f>
        <v>5.87</v>
      </c>
      <c r="K38" s="43">
        <v>32.56</v>
      </c>
      <c r="L38" s="32" t="s">
        <v>104</v>
      </c>
    </row>
    <row r="39" spans="2:12" ht="13.8" thickBot="1" x14ac:dyDescent="0.25">
      <c r="B39" s="66"/>
      <c r="C39" s="15"/>
      <c r="D39" s="16" t="s">
        <v>74</v>
      </c>
      <c r="E39" s="16" t="s">
        <v>75</v>
      </c>
      <c r="F39" s="16" t="s">
        <v>74</v>
      </c>
      <c r="G39" s="16" t="s">
        <v>75</v>
      </c>
      <c r="H39" s="16" t="s">
        <v>74</v>
      </c>
      <c r="I39" s="16" t="s">
        <v>75</v>
      </c>
      <c r="J39" s="42" t="s">
        <v>74</v>
      </c>
      <c r="K39" s="42" t="s">
        <v>75</v>
      </c>
      <c r="L39" s="17"/>
    </row>
    <row r="42" spans="2:12" ht="19.2" x14ac:dyDescent="0.2">
      <c r="C42" s="44" t="s">
        <v>109</v>
      </c>
      <c r="D42" s="44" t="s">
        <v>129</v>
      </c>
      <c r="E42" s="44"/>
      <c r="H42" s="46"/>
      <c r="I42" s="46"/>
      <c r="J42" s="46"/>
    </row>
    <row r="43" spans="2:12" ht="19.2" x14ac:dyDescent="0.2">
      <c r="C43" s="44"/>
      <c r="D43" s="44"/>
      <c r="E43" s="44"/>
    </row>
    <row r="44" spans="2:12" ht="19.2" x14ac:dyDescent="0.2">
      <c r="C44" s="44" t="s">
        <v>108</v>
      </c>
      <c r="D44" s="44">
        <v>7.35</v>
      </c>
      <c r="E44" s="44"/>
    </row>
    <row r="46" spans="2:12" x14ac:dyDescent="0.2">
      <c r="C46" s="46" t="s">
        <v>110</v>
      </c>
    </row>
    <row r="47" spans="2:12" x14ac:dyDescent="0.2">
      <c r="C47" t="s">
        <v>111</v>
      </c>
      <c r="D47" t="s">
        <v>121</v>
      </c>
      <c r="E47" t="s">
        <v>122</v>
      </c>
      <c r="F47">
        <v>0.20899999999999999</v>
      </c>
    </row>
    <row r="48" spans="2:12" x14ac:dyDescent="0.2">
      <c r="C48" t="s">
        <v>112</v>
      </c>
      <c r="D48" t="s">
        <v>113</v>
      </c>
      <c r="E48">
        <v>1</v>
      </c>
    </row>
    <row r="49" spans="3:6" x14ac:dyDescent="0.2">
      <c r="C49" t="s">
        <v>114</v>
      </c>
      <c r="D49" t="s">
        <v>115</v>
      </c>
      <c r="E49">
        <v>1</v>
      </c>
    </row>
    <row r="50" spans="3:6" x14ac:dyDescent="0.2">
      <c r="C50" t="s">
        <v>116</v>
      </c>
      <c r="D50" t="s">
        <v>117</v>
      </c>
      <c r="E50">
        <v>73.55</v>
      </c>
    </row>
    <row r="51" spans="3:6" x14ac:dyDescent="0.2">
      <c r="C51" t="s">
        <v>118</v>
      </c>
      <c r="D51" t="s">
        <v>119</v>
      </c>
      <c r="E51" t="s">
        <v>123</v>
      </c>
      <c r="F51">
        <v>2.29</v>
      </c>
    </row>
    <row r="52" spans="3:6" x14ac:dyDescent="0.2">
      <c r="C52" s="33" t="s">
        <v>120</v>
      </c>
      <c r="D52" s="45">
        <f>E49*E50*F47*F51/1000</f>
        <v>3.5201765499999996E-2</v>
      </c>
      <c r="E52" s="33" t="s">
        <v>124</v>
      </c>
    </row>
  </sheetData>
  <mergeCells count="8">
    <mergeCell ref="J2:K2"/>
    <mergeCell ref="F2:G2"/>
    <mergeCell ref="H2:I2"/>
    <mergeCell ref="B4:B21"/>
    <mergeCell ref="B22:B39"/>
    <mergeCell ref="C19:C20"/>
    <mergeCell ref="C37:C38"/>
    <mergeCell ref="D2:E2"/>
  </mergeCells>
  <phoneticPr fontId="1"/>
  <pageMargins left="0" right="0" top="0" bottom="0" header="0.31496062992125984" footer="0.31496062992125984"/>
  <pageSetup paperSize="9" scale="73" fitToHeight="0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CBC6E-C1D0-4D89-B2A6-CA3571E1EBEF}">
  <sheetPr>
    <pageSetUpPr fitToPage="1"/>
  </sheetPr>
  <dimension ref="A2:N62"/>
  <sheetViews>
    <sheetView topLeftCell="A36" workbookViewId="0">
      <selection activeCell="A2" sqref="A2:P62"/>
    </sheetView>
  </sheetViews>
  <sheetFormatPr defaultRowHeight="13.2" x14ac:dyDescent="0.2"/>
  <cols>
    <col min="1" max="1" width="16.33203125" customWidth="1"/>
    <col min="2" max="2" width="26.5546875" customWidth="1"/>
    <col min="3" max="3" width="4.77734375" customWidth="1"/>
    <col min="4" max="4" width="12.33203125" customWidth="1"/>
    <col min="6" max="6" width="9.109375" customWidth="1"/>
    <col min="7" max="7" width="11.77734375" customWidth="1"/>
    <col min="8" max="8" width="5.6640625" customWidth="1"/>
    <col min="9" max="9" width="12.44140625" customWidth="1"/>
    <col min="10" max="10" width="9" customWidth="1"/>
    <col min="11" max="11" width="8.109375" customWidth="1"/>
    <col min="12" max="12" width="11.77734375" customWidth="1"/>
    <col min="13" max="13" width="13.88671875" customWidth="1"/>
    <col min="15" max="15" width="18.109375" customWidth="1"/>
  </cols>
  <sheetData>
    <row r="2" spans="1:14" ht="14.4" x14ac:dyDescent="0.2">
      <c r="C2" s="71" t="s">
        <v>79</v>
      </c>
      <c r="D2" s="72"/>
      <c r="E2" s="72"/>
      <c r="F2" s="72"/>
      <c r="G2" s="73"/>
      <c r="H2" s="71" t="s">
        <v>80</v>
      </c>
      <c r="I2" s="72"/>
      <c r="J2" s="72"/>
      <c r="K2" s="72"/>
      <c r="L2" s="20"/>
      <c r="M2" s="5" t="s">
        <v>35</v>
      </c>
    </row>
    <row r="3" spans="1:14" x14ac:dyDescent="0.2">
      <c r="A3" s="2" t="s">
        <v>7</v>
      </c>
      <c r="B3" s="2" t="s">
        <v>1</v>
      </c>
      <c r="C3" s="2" t="s">
        <v>2</v>
      </c>
      <c r="D3" s="1" t="s">
        <v>8</v>
      </c>
      <c r="E3" s="1">
        <v>295</v>
      </c>
      <c r="F3" s="2">
        <v>315</v>
      </c>
      <c r="G3" s="2" t="s">
        <v>25</v>
      </c>
      <c r="H3" s="23" t="s">
        <v>44</v>
      </c>
      <c r="I3" s="26" t="s">
        <v>49</v>
      </c>
      <c r="J3" s="2">
        <v>300</v>
      </c>
      <c r="K3" s="2">
        <v>645</v>
      </c>
      <c r="L3" s="2" t="s">
        <v>81</v>
      </c>
    </row>
    <row r="4" spans="1:14" ht="14.4" x14ac:dyDescent="0.2">
      <c r="A4" s="3"/>
      <c r="B4" t="s">
        <v>26</v>
      </c>
      <c r="C4" s="3"/>
      <c r="D4" s="1" t="s">
        <v>9</v>
      </c>
      <c r="E4" s="1">
        <v>20</v>
      </c>
      <c r="F4" s="4"/>
      <c r="G4" s="3">
        <v>316.66000000000003</v>
      </c>
      <c r="H4" s="23"/>
      <c r="I4" s="24" t="s">
        <v>50</v>
      </c>
      <c r="J4" s="3">
        <v>240</v>
      </c>
      <c r="K4" s="3"/>
      <c r="L4" s="3">
        <v>625</v>
      </c>
      <c r="M4" s="5" t="s">
        <v>34</v>
      </c>
    </row>
    <row r="5" spans="1:14" ht="14.4" x14ac:dyDescent="0.2">
      <c r="A5" s="3"/>
      <c r="B5" s="3">
        <v>15129</v>
      </c>
      <c r="C5" s="3"/>
      <c r="D5" s="1"/>
      <c r="E5" s="1"/>
      <c r="F5" s="3"/>
      <c r="G5" s="3" t="s">
        <v>82</v>
      </c>
      <c r="H5" s="23"/>
      <c r="I5" s="24" t="s">
        <v>51</v>
      </c>
      <c r="J5" s="3">
        <v>70</v>
      </c>
      <c r="K5" s="3"/>
      <c r="L5" s="3" t="s">
        <v>82</v>
      </c>
      <c r="M5" s="5" t="s">
        <v>27</v>
      </c>
    </row>
    <row r="6" spans="1:14" ht="14.4" x14ac:dyDescent="0.2">
      <c r="A6" s="3"/>
      <c r="B6" s="3" t="s">
        <v>37</v>
      </c>
      <c r="C6" s="3"/>
      <c r="D6" s="1"/>
      <c r="E6" s="1"/>
      <c r="F6" s="3"/>
      <c r="G6" s="3">
        <v>1266.6400000000001</v>
      </c>
      <c r="H6" s="21"/>
      <c r="I6" s="25" t="s">
        <v>52</v>
      </c>
      <c r="J6" s="4">
        <v>35</v>
      </c>
      <c r="K6" s="4"/>
      <c r="L6" s="3">
        <v>2500</v>
      </c>
      <c r="M6" s="5"/>
    </row>
    <row r="7" spans="1:14" ht="14.4" x14ac:dyDescent="0.2">
      <c r="A7" s="3"/>
      <c r="B7" s="3" t="s">
        <v>39</v>
      </c>
      <c r="C7" s="2" t="s">
        <v>5</v>
      </c>
      <c r="D7" s="1" t="s">
        <v>8</v>
      </c>
      <c r="E7" s="1">
        <v>165</v>
      </c>
      <c r="F7" s="2">
        <v>230</v>
      </c>
      <c r="G7" s="3"/>
      <c r="H7" s="23" t="s">
        <v>46</v>
      </c>
      <c r="I7" s="24" t="s">
        <v>50</v>
      </c>
      <c r="J7" s="3">
        <v>270</v>
      </c>
      <c r="K7" s="3">
        <v>505</v>
      </c>
      <c r="L7" s="3"/>
      <c r="M7" s="5" t="s">
        <v>28</v>
      </c>
    </row>
    <row r="8" spans="1:14" ht="14.4" x14ac:dyDescent="0.2">
      <c r="A8" s="3"/>
      <c r="B8" s="3" t="s">
        <v>86</v>
      </c>
      <c r="C8" s="4"/>
      <c r="D8" s="1" t="s">
        <v>10</v>
      </c>
      <c r="E8" s="1">
        <v>65</v>
      </c>
      <c r="F8" s="4"/>
      <c r="G8" s="3"/>
      <c r="H8" s="21"/>
      <c r="I8" s="25" t="s">
        <v>53</v>
      </c>
      <c r="J8" s="4">
        <v>235</v>
      </c>
      <c r="K8" s="4"/>
      <c r="L8" s="3"/>
      <c r="M8" s="5" t="s">
        <v>27</v>
      </c>
    </row>
    <row r="9" spans="1:14" ht="14.4" x14ac:dyDescent="0.2">
      <c r="A9" s="3"/>
      <c r="B9">
        <v>6354.18</v>
      </c>
      <c r="C9" s="2" t="s">
        <v>6</v>
      </c>
      <c r="D9" s="1" t="s">
        <v>10</v>
      </c>
      <c r="E9" s="1">
        <v>80</v>
      </c>
      <c r="F9" s="2">
        <v>405</v>
      </c>
      <c r="G9" s="3"/>
      <c r="H9" s="23" t="s">
        <v>47</v>
      </c>
      <c r="I9" s="24" t="s">
        <v>49</v>
      </c>
      <c r="J9" s="3">
        <v>565</v>
      </c>
      <c r="K9" s="3">
        <v>725</v>
      </c>
      <c r="L9" s="24"/>
      <c r="M9" s="5"/>
    </row>
    <row r="10" spans="1:14" ht="14.4" x14ac:dyDescent="0.2">
      <c r="A10" s="3"/>
      <c r="B10" s="3" t="s">
        <v>85</v>
      </c>
      <c r="C10" s="3"/>
      <c r="D10" s="1" t="s">
        <v>4</v>
      </c>
      <c r="E10" s="1">
        <v>305</v>
      </c>
      <c r="F10" s="3"/>
      <c r="G10" s="3"/>
      <c r="H10" s="23"/>
      <c r="I10" s="24" t="s">
        <v>53</v>
      </c>
      <c r="J10" s="3">
        <v>160</v>
      </c>
      <c r="K10" s="3"/>
      <c r="L10" s="24"/>
      <c r="M10" s="5" t="s">
        <v>29</v>
      </c>
    </row>
    <row r="11" spans="1:14" ht="14.4" x14ac:dyDescent="0.2">
      <c r="A11" s="3"/>
      <c r="B11" s="4">
        <v>10590.3</v>
      </c>
      <c r="C11" s="4"/>
      <c r="D11" s="1" t="s">
        <v>11</v>
      </c>
      <c r="E11" s="1">
        <v>20</v>
      </c>
      <c r="F11" s="4"/>
      <c r="G11" s="4"/>
      <c r="H11" s="21"/>
      <c r="I11" s="25"/>
      <c r="J11" s="4"/>
      <c r="K11" s="4"/>
      <c r="L11" s="25"/>
      <c r="M11" s="5" t="s">
        <v>27</v>
      </c>
    </row>
    <row r="12" spans="1:14" ht="14.4" x14ac:dyDescent="0.2">
      <c r="A12" s="3"/>
      <c r="B12" s="2" t="s">
        <v>15</v>
      </c>
      <c r="C12" s="1" t="s">
        <v>16</v>
      </c>
      <c r="D12" s="1" t="s">
        <v>4</v>
      </c>
      <c r="E12" s="1">
        <v>1455</v>
      </c>
      <c r="F12" s="2">
        <v>1470</v>
      </c>
      <c r="G12" s="2" t="s">
        <v>25</v>
      </c>
      <c r="H12" t="s">
        <v>44</v>
      </c>
      <c r="I12" s="24" t="s">
        <v>45</v>
      </c>
      <c r="J12" s="3">
        <v>3450</v>
      </c>
      <c r="K12" s="3">
        <v>3450</v>
      </c>
      <c r="L12" s="24" t="s">
        <v>81</v>
      </c>
      <c r="N12" s="5"/>
    </row>
    <row r="13" spans="1:14" x14ac:dyDescent="0.2">
      <c r="A13" s="3"/>
      <c r="B13" t="s">
        <v>26</v>
      </c>
      <c r="C13" s="1"/>
      <c r="D13" s="1" t="s">
        <v>10</v>
      </c>
      <c r="E13" s="1">
        <v>15</v>
      </c>
      <c r="F13" s="4"/>
      <c r="G13" s="3">
        <v>1141.6600000000001</v>
      </c>
      <c r="I13" s="24"/>
      <c r="J13" s="3"/>
      <c r="K13" s="3"/>
      <c r="L13" s="24">
        <v>3008.33</v>
      </c>
    </row>
    <row r="14" spans="1:14" x14ac:dyDescent="0.2">
      <c r="A14" s="3"/>
      <c r="B14" s="3">
        <v>16167</v>
      </c>
      <c r="C14" s="1" t="s">
        <v>17</v>
      </c>
      <c r="D14" s="1" t="s">
        <v>4</v>
      </c>
      <c r="E14" s="1">
        <v>855</v>
      </c>
      <c r="F14" s="2">
        <v>1035</v>
      </c>
      <c r="G14" s="3" t="s">
        <v>82</v>
      </c>
      <c r="H14" t="s">
        <v>46</v>
      </c>
      <c r="I14" s="24" t="s">
        <v>45</v>
      </c>
      <c r="J14" s="3">
        <v>1935</v>
      </c>
      <c r="K14" s="3">
        <v>1935</v>
      </c>
      <c r="L14" s="3" t="s">
        <v>82</v>
      </c>
    </row>
    <row r="15" spans="1:14" x14ac:dyDescent="0.2">
      <c r="A15" s="3"/>
      <c r="B15" s="3" t="s">
        <v>36</v>
      </c>
      <c r="C15" s="1"/>
      <c r="D15" s="1" t="s">
        <v>18</v>
      </c>
      <c r="E15" s="1">
        <v>45</v>
      </c>
      <c r="F15" s="3"/>
      <c r="G15" s="3">
        <v>4566.6400000000003</v>
      </c>
      <c r="I15" s="24"/>
      <c r="J15" s="3"/>
      <c r="K15" s="3"/>
      <c r="L15" s="24">
        <v>12033.32</v>
      </c>
    </row>
    <row r="16" spans="1:14" ht="14.4" x14ac:dyDescent="0.2">
      <c r="A16" s="3"/>
      <c r="B16" s="3" t="s">
        <v>40</v>
      </c>
      <c r="C16" s="1"/>
      <c r="D16" s="1" t="s">
        <v>10</v>
      </c>
      <c r="E16" s="1">
        <v>135</v>
      </c>
      <c r="F16" s="4"/>
      <c r="G16" s="3"/>
      <c r="H16" s="23"/>
      <c r="I16" s="24"/>
      <c r="J16" s="3"/>
      <c r="K16" s="3"/>
      <c r="L16" s="24"/>
      <c r="M16" s="5" t="s">
        <v>30</v>
      </c>
    </row>
    <row r="17" spans="1:13" ht="14.4" x14ac:dyDescent="0.2">
      <c r="A17" s="3"/>
      <c r="B17" s="3" t="s">
        <v>84</v>
      </c>
      <c r="C17" s="1" t="s">
        <v>6</v>
      </c>
      <c r="D17" s="1" t="s">
        <v>4</v>
      </c>
      <c r="E17" s="1">
        <v>920</v>
      </c>
      <c r="F17" s="1">
        <v>920</v>
      </c>
      <c r="G17" s="3"/>
      <c r="H17" s="23" t="s">
        <v>47</v>
      </c>
      <c r="I17" s="24" t="s">
        <v>45</v>
      </c>
      <c r="J17" s="3">
        <v>3640</v>
      </c>
      <c r="K17" s="3">
        <v>3640</v>
      </c>
      <c r="L17" s="24"/>
      <c r="M17" s="5"/>
    </row>
    <row r="18" spans="1:13" ht="14.4" x14ac:dyDescent="0.2">
      <c r="A18" s="3"/>
      <c r="B18" s="3">
        <v>5820.12</v>
      </c>
      <c r="C18" s="1"/>
      <c r="D18" s="1"/>
      <c r="E18" s="1"/>
      <c r="F18" s="4"/>
      <c r="G18" s="3"/>
      <c r="H18" s="23"/>
      <c r="I18" s="24"/>
      <c r="J18" s="3"/>
      <c r="K18" s="3"/>
      <c r="L18" s="24"/>
      <c r="M18" s="5"/>
    </row>
    <row r="19" spans="1:13" ht="14.4" x14ac:dyDescent="0.2">
      <c r="A19" s="3"/>
      <c r="B19" s="3" t="s">
        <v>85</v>
      </c>
      <c r="C19" s="1"/>
      <c r="D19" s="1"/>
      <c r="E19" s="1"/>
      <c r="F19" s="4"/>
      <c r="G19" s="3"/>
      <c r="H19" s="23"/>
      <c r="I19" s="24"/>
      <c r="J19" s="3"/>
      <c r="K19" s="3"/>
      <c r="L19" s="24"/>
      <c r="M19" s="5"/>
    </row>
    <row r="20" spans="1:13" ht="14.4" x14ac:dyDescent="0.2">
      <c r="A20" s="3"/>
      <c r="B20" s="4">
        <v>145503</v>
      </c>
      <c r="C20" s="1"/>
      <c r="D20" s="1"/>
      <c r="E20" s="1"/>
      <c r="F20" s="4"/>
      <c r="G20" s="4"/>
      <c r="H20" s="21"/>
      <c r="I20" s="25"/>
      <c r="J20" s="4"/>
      <c r="K20" s="4"/>
      <c r="L20" s="25"/>
      <c r="M20" s="5"/>
    </row>
    <row r="21" spans="1:13" ht="14.4" x14ac:dyDescent="0.2">
      <c r="H21" s="23"/>
      <c r="M21" s="5" t="s">
        <v>38</v>
      </c>
    </row>
    <row r="22" spans="1:13" ht="14.4" x14ac:dyDescent="0.2">
      <c r="A22" s="2" t="s">
        <v>0</v>
      </c>
      <c r="B22" s="2" t="s">
        <v>1</v>
      </c>
      <c r="C22" s="2" t="s">
        <v>2</v>
      </c>
      <c r="D22" s="2" t="s">
        <v>3</v>
      </c>
      <c r="E22" s="2">
        <v>680</v>
      </c>
      <c r="F22" s="2">
        <v>780</v>
      </c>
      <c r="G22" s="2" t="s">
        <v>25</v>
      </c>
      <c r="H22" s="2" t="s">
        <v>44</v>
      </c>
      <c r="I22" s="2" t="s">
        <v>53</v>
      </c>
      <c r="J22" s="2">
        <v>100</v>
      </c>
      <c r="K22" s="2">
        <v>215</v>
      </c>
      <c r="L22" s="2" t="s">
        <v>81</v>
      </c>
      <c r="M22" s="5"/>
    </row>
    <row r="23" spans="1:13" ht="14.4" x14ac:dyDescent="0.2">
      <c r="A23" s="3"/>
      <c r="B23" t="s">
        <v>26</v>
      </c>
      <c r="C23" s="3"/>
      <c r="D23" s="3" t="s">
        <v>4</v>
      </c>
      <c r="E23" s="3">
        <v>100</v>
      </c>
      <c r="F23" s="3"/>
      <c r="G23" s="3">
        <v>1090</v>
      </c>
      <c r="H23" s="3"/>
      <c r="I23" s="3" t="s">
        <v>51</v>
      </c>
      <c r="J23" s="3">
        <v>55</v>
      </c>
      <c r="K23" s="3"/>
      <c r="L23" s="3">
        <v>242.5</v>
      </c>
      <c r="M23" s="5" t="s">
        <v>32</v>
      </c>
    </row>
    <row r="24" spans="1:13" ht="14.4" x14ac:dyDescent="0.2">
      <c r="A24" s="3"/>
      <c r="B24" s="3">
        <v>18306</v>
      </c>
      <c r="C24" s="4"/>
      <c r="D24" s="4"/>
      <c r="E24" s="4"/>
      <c r="F24" s="4"/>
      <c r="G24" s="3" t="s">
        <v>82</v>
      </c>
      <c r="H24" s="4"/>
      <c r="I24" s="4" t="s">
        <v>50</v>
      </c>
      <c r="J24" s="4">
        <v>60</v>
      </c>
      <c r="K24" s="4"/>
      <c r="L24" s="3" t="s">
        <v>82</v>
      </c>
      <c r="M24" s="5"/>
    </row>
    <row r="25" spans="1:13" ht="14.4" x14ac:dyDescent="0.2">
      <c r="A25" s="3"/>
      <c r="B25" s="3" t="s">
        <v>37</v>
      </c>
      <c r="C25" s="2" t="s">
        <v>5</v>
      </c>
      <c r="D25" s="2" t="s">
        <v>4</v>
      </c>
      <c r="E25" s="2">
        <v>745</v>
      </c>
      <c r="F25" s="3">
        <v>745</v>
      </c>
      <c r="G25" s="3">
        <v>4360</v>
      </c>
      <c r="H25" s="3" t="s">
        <v>46</v>
      </c>
      <c r="I25" s="3" t="s">
        <v>53</v>
      </c>
      <c r="J25" s="3">
        <v>85</v>
      </c>
      <c r="K25" s="3">
        <v>270</v>
      </c>
      <c r="L25" s="3">
        <v>970</v>
      </c>
      <c r="M25" s="5" t="s">
        <v>31</v>
      </c>
    </row>
    <row r="26" spans="1:13" ht="14.4" x14ac:dyDescent="0.2">
      <c r="A26" s="3"/>
      <c r="B26" s="3" t="s">
        <v>39</v>
      </c>
      <c r="C26" s="3"/>
      <c r="D26" s="3"/>
      <c r="E26" s="3"/>
      <c r="F26" s="3"/>
      <c r="G26" s="3"/>
      <c r="H26" s="3"/>
      <c r="I26" s="3" t="s">
        <v>55</v>
      </c>
      <c r="J26" s="3">
        <v>35</v>
      </c>
      <c r="K26" s="3"/>
      <c r="L26" s="3"/>
      <c r="M26" s="5"/>
    </row>
    <row r="27" spans="1:13" ht="14.4" x14ac:dyDescent="0.2">
      <c r="A27" s="3"/>
      <c r="B27" s="3" t="s">
        <v>84</v>
      </c>
      <c r="C27" s="3"/>
      <c r="D27" s="3"/>
      <c r="E27" s="3"/>
      <c r="F27" s="3"/>
      <c r="G27" s="3"/>
      <c r="H27" s="3"/>
      <c r="I27" s="3" t="s">
        <v>50</v>
      </c>
      <c r="J27" s="3">
        <v>50</v>
      </c>
      <c r="K27" s="3"/>
      <c r="L27" s="3"/>
      <c r="M27" s="5"/>
    </row>
    <row r="28" spans="1:13" ht="14.4" x14ac:dyDescent="0.2">
      <c r="A28" s="3"/>
      <c r="B28" s="3">
        <v>7688.52</v>
      </c>
      <c r="C28" s="3"/>
      <c r="D28" s="4"/>
      <c r="E28" s="4"/>
      <c r="F28" s="4"/>
      <c r="G28" s="3"/>
      <c r="H28" s="4"/>
      <c r="I28" s="4" t="s">
        <v>53</v>
      </c>
      <c r="J28" s="4">
        <v>100</v>
      </c>
      <c r="K28" s="4"/>
      <c r="L28" s="4"/>
      <c r="M28" s="5"/>
    </row>
    <row r="29" spans="1:13" ht="14.4" x14ac:dyDescent="0.2">
      <c r="A29" s="3"/>
      <c r="B29" s="3" t="s">
        <v>85</v>
      </c>
      <c r="C29" s="2" t="s">
        <v>6</v>
      </c>
      <c r="D29" s="1" t="s">
        <v>3</v>
      </c>
      <c r="E29" s="1">
        <v>1530</v>
      </c>
      <c r="F29" s="3">
        <v>1745</v>
      </c>
      <c r="G29" s="3"/>
      <c r="H29" s="23"/>
      <c r="L29" s="24"/>
      <c r="M29" s="5"/>
    </row>
    <row r="30" spans="1:13" ht="14.4" x14ac:dyDescent="0.2">
      <c r="A30" s="3"/>
      <c r="B30" s="3">
        <v>12814.2</v>
      </c>
      <c r="C30" s="4"/>
      <c r="D30" s="1" t="s">
        <v>4</v>
      </c>
      <c r="E30" s="1">
        <v>215</v>
      </c>
      <c r="F30" s="4"/>
      <c r="G30" s="4"/>
      <c r="H30" s="21"/>
      <c r="I30" s="22"/>
      <c r="J30" s="22"/>
      <c r="K30" s="22"/>
      <c r="L30" s="25"/>
      <c r="M30" s="5" t="s">
        <v>33</v>
      </c>
    </row>
    <row r="31" spans="1:13" ht="14.4" x14ac:dyDescent="0.2">
      <c r="A31" s="3"/>
      <c r="B31" s="2" t="s">
        <v>13</v>
      </c>
      <c r="C31" s="2" t="s">
        <v>16</v>
      </c>
      <c r="D31" s="1" t="s">
        <v>21</v>
      </c>
      <c r="E31" s="1">
        <v>1265</v>
      </c>
      <c r="F31" s="2">
        <v>1570</v>
      </c>
      <c r="G31" s="3" t="s">
        <v>25</v>
      </c>
      <c r="H31" s="2" t="s">
        <v>44</v>
      </c>
      <c r="I31" s="2" t="s">
        <v>45</v>
      </c>
      <c r="J31" s="2">
        <v>3560</v>
      </c>
      <c r="K31" s="2">
        <v>3560</v>
      </c>
      <c r="L31" s="24" t="s">
        <v>81</v>
      </c>
      <c r="M31" s="5" t="s">
        <v>31</v>
      </c>
    </row>
    <row r="32" spans="1:13" x14ac:dyDescent="0.2">
      <c r="A32" s="3"/>
      <c r="B32" t="s">
        <v>26</v>
      </c>
      <c r="C32" s="3"/>
      <c r="D32" s="1" t="s">
        <v>22</v>
      </c>
      <c r="E32" s="1">
        <v>80</v>
      </c>
      <c r="F32" s="3"/>
      <c r="G32" s="3">
        <v>1285</v>
      </c>
      <c r="H32" s="3"/>
      <c r="I32" s="3"/>
      <c r="J32" s="3"/>
      <c r="K32" s="3"/>
      <c r="L32" s="3">
        <v>3220</v>
      </c>
    </row>
    <row r="33" spans="1:13" x14ac:dyDescent="0.2">
      <c r="A33" s="3"/>
      <c r="B33" s="3">
        <v>17150</v>
      </c>
      <c r="C33" s="4"/>
      <c r="D33" s="1" t="s">
        <v>23</v>
      </c>
      <c r="E33" s="1">
        <v>225</v>
      </c>
      <c r="F33" s="4"/>
      <c r="G33" s="3" t="s">
        <v>82</v>
      </c>
      <c r="H33" s="4"/>
      <c r="I33" s="4"/>
      <c r="J33" s="4"/>
      <c r="K33" s="4"/>
      <c r="L33" s="3" t="s">
        <v>82</v>
      </c>
    </row>
    <row r="34" spans="1:13" x14ac:dyDescent="0.2">
      <c r="A34" s="3"/>
      <c r="B34" s="3" t="s">
        <v>36</v>
      </c>
      <c r="C34" s="2" t="s">
        <v>17</v>
      </c>
      <c r="D34" s="1" t="s">
        <v>24</v>
      </c>
      <c r="E34" s="1">
        <v>730</v>
      </c>
      <c r="F34" s="2">
        <v>1030</v>
      </c>
      <c r="G34" s="3">
        <v>5140</v>
      </c>
      <c r="H34" s="3" t="s">
        <v>46</v>
      </c>
      <c r="I34" s="3" t="s">
        <v>45</v>
      </c>
      <c r="J34" s="3">
        <v>2540</v>
      </c>
      <c r="K34" s="3">
        <v>2540</v>
      </c>
      <c r="L34" s="3">
        <v>12880</v>
      </c>
    </row>
    <row r="35" spans="1:13" x14ac:dyDescent="0.2">
      <c r="A35" s="3"/>
      <c r="B35" s="3" t="s">
        <v>40</v>
      </c>
      <c r="C35" s="3"/>
      <c r="D35" s="1" t="s">
        <v>22</v>
      </c>
      <c r="E35" s="1">
        <v>160</v>
      </c>
      <c r="F35" s="3"/>
      <c r="G35" s="3"/>
      <c r="H35" s="3"/>
      <c r="I35" s="3"/>
      <c r="J35" s="3"/>
      <c r="K35" s="3"/>
      <c r="L35" s="3"/>
    </row>
    <row r="36" spans="1:13" x14ac:dyDescent="0.2">
      <c r="A36" s="3"/>
      <c r="B36" s="3" t="s">
        <v>84</v>
      </c>
      <c r="C36" s="4"/>
      <c r="D36" s="1" t="s">
        <v>21</v>
      </c>
      <c r="E36" s="1">
        <v>140</v>
      </c>
      <c r="F36" s="4"/>
      <c r="G36" s="3"/>
      <c r="H36" s="4"/>
      <c r="I36" s="4"/>
      <c r="J36" s="4"/>
      <c r="K36" s="4"/>
      <c r="L36" s="3"/>
    </row>
    <row r="37" spans="1:13" x14ac:dyDescent="0.2">
      <c r="A37" s="3"/>
      <c r="B37" s="3">
        <v>6174</v>
      </c>
      <c r="C37" s="2" t="s">
        <v>19</v>
      </c>
      <c r="D37" s="1" t="s">
        <v>24</v>
      </c>
      <c r="E37" s="1">
        <v>960</v>
      </c>
      <c r="F37" s="2">
        <v>1255</v>
      </c>
      <c r="G37" s="3"/>
      <c r="H37" s="3" t="s">
        <v>47</v>
      </c>
      <c r="I37" s="3" t="s">
        <v>45</v>
      </c>
      <c r="J37" s="3">
        <v>3560</v>
      </c>
      <c r="K37" s="3">
        <v>3560</v>
      </c>
      <c r="L37" s="3"/>
    </row>
    <row r="38" spans="1:13" x14ac:dyDescent="0.2">
      <c r="A38" s="3"/>
      <c r="B38" s="3" t="s">
        <v>85</v>
      </c>
      <c r="C38" s="3"/>
      <c r="D38" s="1" t="s">
        <v>22</v>
      </c>
      <c r="E38" s="1">
        <v>35</v>
      </c>
      <c r="F38" s="3"/>
      <c r="G38" s="3"/>
      <c r="H38" s="3"/>
      <c r="I38" s="3"/>
      <c r="J38" s="3"/>
      <c r="K38" s="3"/>
      <c r="L38" s="3"/>
    </row>
    <row r="39" spans="1:13" x14ac:dyDescent="0.2">
      <c r="A39" s="4"/>
      <c r="B39" s="4">
        <v>15436</v>
      </c>
      <c r="C39" s="4"/>
      <c r="D39" s="1" t="s">
        <v>23</v>
      </c>
      <c r="E39" s="1">
        <v>260</v>
      </c>
      <c r="F39" s="4"/>
      <c r="G39" s="4"/>
      <c r="H39" s="4"/>
      <c r="I39" s="4"/>
      <c r="J39" s="4"/>
      <c r="K39" s="4"/>
      <c r="L39" s="25"/>
    </row>
    <row r="40" spans="1:13" x14ac:dyDescent="0.2">
      <c r="H40" s="23"/>
    </row>
    <row r="41" spans="1:13" x14ac:dyDescent="0.2">
      <c r="A41" s="2" t="s">
        <v>12</v>
      </c>
      <c r="B41" s="2" t="s">
        <v>1</v>
      </c>
      <c r="C41" s="2" t="s">
        <v>16</v>
      </c>
      <c r="D41" s="1" t="s">
        <v>4</v>
      </c>
      <c r="E41" s="1">
        <v>590</v>
      </c>
      <c r="F41" s="2">
        <v>620</v>
      </c>
      <c r="G41" s="2" t="s">
        <v>25</v>
      </c>
      <c r="H41" s="2" t="s">
        <v>44</v>
      </c>
      <c r="I41" s="2" t="s">
        <v>58</v>
      </c>
      <c r="J41" s="2">
        <v>640</v>
      </c>
      <c r="K41" s="2">
        <v>810</v>
      </c>
      <c r="L41" s="2" t="s">
        <v>81</v>
      </c>
      <c r="M41">
        <v>810</v>
      </c>
    </row>
    <row r="42" spans="1:13" x14ac:dyDescent="0.2">
      <c r="A42" s="3"/>
      <c r="B42" t="s">
        <v>26</v>
      </c>
      <c r="C42" s="4"/>
      <c r="D42" s="1" t="s">
        <v>20</v>
      </c>
      <c r="E42" s="1">
        <v>30</v>
      </c>
      <c r="F42" s="4"/>
      <c r="G42" s="3">
        <v>568.33000000000004</v>
      </c>
      <c r="H42" s="3"/>
      <c r="I42" s="3" t="s">
        <v>50</v>
      </c>
      <c r="J42" s="3">
        <v>55</v>
      </c>
      <c r="K42" s="3"/>
      <c r="L42" s="3">
        <v>608.33000000000004</v>
      </c>
    </row>
    <row r="43" spans="1:13" x14ac:dyDescent="0.2">
      <c r="A43" s="3"/>
      <c r="B43">
        <v>52804</v>
      </c>
      <c r="C43" s="4"/>
      <c r="D43" s="1"/>
      <c r="E43" s="1"/>
      <c r="F43" s="4"/>
      <c r="G43" s="3" t="s">
        <v>82</v>
      </c>
      <c r="H43" s="3"/>
      <c r="I43" s="3" t="s">
        <v>51</v>
      </c>
      <c r="J43" s="3">
        <v>60</v>
      </c>
      <c r="K43" s="3"/>
      <c r="L43" s="3" t="s">
        <v>82</v>
      </c>
    </row>
    <row r="44" spans="1:13" x14ac:dyDescent="0.2">
      <c r="A44" s="3"/>
      <c r="C44" s="4"/>
      <c r="D44" s="1"/>
      <c r="E44" s="1"/>
      <c r="F44" s="4"/>
      <c r="G44" s="3">
        <v>2273.3200000000002</v>
      </c>
      <c r="H44" s="4"/>
      <c r="I44" s="4" t="s">
        <v>53</v>
      </c>
      <c r="J44" s="4">
        <v>55</v>
      </c>
      <c r="K44" s="4"/>
      <c r="L44" s="3">
        <v>2433.3200000000002</v>
      </c>
    </row>
    <row r="45" spans="1:13" x14ac:dyDescent="0.2">
      <c r="A45" s="3"/>
      <c r="B45" s="3"/>
      <c r="C45" s="1" t="s">
        <v>17</v>
      </c>
      <c r="D45" s="1" t="s">
        <v>4</v>
      </c>
      <c r="E45" s="1">
        <v>605</v>
      </c>
      <c r="F45" s="1">
        <v>605</v>
      </c>
      <c r="G45" s="3"/>
      <c r="H45" s="3" t="s">
        <v>46</v>
      </c>
      <c r="I45" s="3" t="s">
        <v>58</v>
      </c>
      <c r="J45" s="3">
        <v>110</v>
      </c>
      <c r="K45" s="3">
        <v>625</v>
      </c>
      <c r="L45" s="3"/>
    </row>
    <row r="46" spans="1:13" x14ac:dyDescent="0.2">
      <c r="A46" s="3"/>
      <c r="B46" s="3" t="s">
        <v>37</v>
      </c>
      <c r="C46" s="2"/>
      <c r="D46" s="1"/>
      <c r="E46" s="1"/>
      <c r="F46" s="2"/>
      <c r="G46" s="3"/>
      <c r="H46" s="3"/>
      <c r="I46" s="3" t="s">
        <v>51</v>
      </c>
      <c r="J46" s="3">
        <v>200</v>
      </c>
      <c r="K46" s="3"/>
      <c r="L46" s="3"/>
    </row>
    <row r="47" spans="1:13" x14ac:dyDescent="0.2">
      <c r="A47" s="3"/>
      <c r="B47" s="3" t="s">
        <v>39</v>
      </c>
      <c r="C47" s="2"/>
      <c r="D47" s="1"/>
      <c r="E47" s="1"/>
      <c r="F47" s="2"/>
      <c r="G47" s="3"/>
      <c r="H47" s="3"/>
      <c r="I47" s="3" t="s">
        <v>53</v>
      </c>
      <c r="J47" s="3">
        <v>145</v>
      </c>
      <c r="K47" s="3"/>
      <c r="L47" s="3"/>
    </row>
    <row r="48" spans="1:13" x14ac:dyDescent="0.2">
      <c r="A48" s="3"/>
      <c r="B48" s="3"/>
      <c r="C48" s="2"/>
      <c r="D48" s="1"/>
      <c r="E48" s="1"/>
      <c r="F48" s="2"/>
      <c r="G48" s="3"/>
      <c r="H48" s="4"/>
      <c r="I48" s="4" t="s">
        <v>50</v>
      </c>
      <c r="J48" s="4">
        <v>170</v>
      </c>
      <c r="K48" s="4"/>
      <c r="L48" s="3"/>
    </row>
    <row r="49" spans="1:13" ht="12.6" customHeight="1" x14ac:dyDescent="0.2">
      <c r="A49" s="3"/>
      <c r="B49" s="3" t="s">
        <v>84</v>
      </c>
      <c r="C49" s="2" t="s">
        <v>19</v>
      </c>
      <c r="D49" s="1" t="s">
        <v>4</v>
      </c>
      <c r="E49" s="1">
        <v>450</v>
      </c>
      <c r="F49" s="2">
        <v>480</v>
      </c>
      <c r="G49" s="3"/>
      <c r="H49" s="3" t="s">
        <v>47</v>
      </c>
      <c r="I49" s="3" t="s">
        <v>58</v>
      </c>
      <c r="J49" s="3">
        <v>185</v>
      </c>
      <c r="K49" s="3">
        <v>390</v>
      </c>
      <c r="L49" s="3"/>
    </row>
    <row r="50" spans="1:13" x14ac:dyDescent="0.2">
      <c r="A50" s="3"/>
      <c r="B50" s="3">
        <v>22177.68</v>
      </c>
      <c r="C50" s="4"/>
      <c r="D50" s="1" t="s">
        <v>20</v>
      </c>
      <c r="E50" s="1">
        <v>30</v>
      </c>
      <c r="F50" s="4"/>
      <c r="G50" s="4"/>
      <c r="H50" s="3"/>
      <c r="I50" s="3" t="s">
        <v>50</v>
      </c>
      <c r="J50" s="3">
        <v>65</v>
      </c>
      <c r="K50" s="3"/>
      <c r="L50" s="3"/>
      <c r="M50">
        <v>625</v>
      </c>
    </row>
    <row r="51" spans="1:13" x14ac:dyDescent="0.2">
      <c r="A51" s="3"/>
      <c r="B51" s="3" t="s">
        <v>85</v>
      </c>
      <c r="C51" s="4"/>
      <c r="D51" s="1"/>
      <c r="E51" s="1"/>
      <c r="F51" s="4"/>
      <c r="G51" s="3"/>
      <c r="H51" s="3"/>
      <c r="I51" s="3" t="s">
        <v>53</v>
      </c>
      <c r="J51" s="3">
        <v>90</v>
      </c>
      <c r="K51" s="3"/>
      <c r="L51" s="24"/>
    </row>
    <row r="52" spans="1:13" x14ac:dyDescent="0.2">
      <c r="A52" s="3"/>
      <c r="B52" s="3">
        <v>36962.800000000003</v>
      </c>
      <c r="C52" s="4"/>
      <c r="D52" s="1"/>
      <c r="E52" s="1"/>
      <c r="F52" s="4"/>
      <c r="G52" s="3"/>
      <c r="H52" s="4"/>
      <c r="I52" s="4" t="s">
        <v>51</v>
      </c>
      <c r="J52" s="4">
        <v>50</v>
      </c>
      <c r="K52" s="4"/>
      <c r="L52" s="25"/>
    </row>
    <row r="53" spans="1:13" x14ac:dyDescent="0.2">
      <c r="A53" s="3"/>
      <c r="B53" s="2" t="s">
        <v>13</v>
      </c>
      <c r="C53" s="1" t="s">
        <v>2</v>
      </c>
      <c r="D53" s="1" t="s">
        <v>4</v>
      </c>
      <c r="E53" s="1">
        <v>1635</v>
      </c>
      <c r="F53" s="1">
        <v>1635</v>
      </c>
      <c r="G53" s="2" t="s">
        <v>25</v>
      </c>
      <c r="H53" s="1" t="s">
        <v>44</v>
      </c>
      <c r="I53" s="1" t="s">
        <v>45</v>
      </c>
      <c r="J53" s="1">
        <v>3330</v>
      </c>
      <c r="K53" s="1">
        <v>3330</v>
      </c>
      <c r="L53" s="2" t="s">
        <v>81</v>
      </c>
    </row>
    <row r="54" spans="1:13" x14ac:dyDescent="0.2">
      <c r="A54" s="3"/>
      <c r="B54" t="s">
        <v>26</v>
      </c>
      <c r="C54" s="2" t="s">
        <v>5</v>
      </c>
      <c r="D54" s="1" t="s">
        <v>4</v>
      </c>
      <c r="E54" s="1">
        <v>895</v>
      </c>
      <c r="F54" s="2">
        <v>1185</v>
      </c>
      <c r="G54" s="3">
        <v>1213.33</v>
      </c>
      <c r="H54" s="1" t="s">
        <v>46</v>
      </c>
      <c r="I54" s="1" t="s">
        <v>45</v>
      </c>
      <c r="J54" s="1">
        <v>1765</v>
      </c>
      <c r="K54" s="1">
        <v>1765</v>
      </c>
      <c r="L54" s="3">
        <v>2547.5</v>
      </c>
    </row>
    <row r="55" spans="1:13" x14ac:dyDescent="0.2">
      <c r="A55" s="3"/>
      <c r="B55" s="3">
        <v>53999</v>
      </c>
      <c r="C55" s="3"/>
      <c r="D55" s="1" t="s">
        <v>14</v>
      </c>
      <c r="E55" s="1">
        <v>60</v>
      </c>
      <c r="F55" s="3"/>
      <c r="G55" s="3" t="s">
        <v>82</v>
      </c>
      <c r="H55" s="3"/>
      <c r="I55" s="3"/>
      <c r="J55" s="3"/>
      <c r="K55" s="3"/>
      <c r="L55" s="3" t="s">
        <v>82</v>
      </c>
    </row>
    <row r="56" spans="1:13" x14ac:dyDescent="0.2">
      <c r="A56" s="3"/>
      <c r="B56" s="3" t="s">
        <v>36</v>
      </c>
      <c r="C56" s="3"/>
      <c r="D56" s="1" t="s">
        <v>8</v>
      </c>
      <c r="E56" s="1">
        <v>155</v>
      </c>
      <c r="F56" s="3"/>
      <c r="G56" s="3">
        <v>4853.32</v>
      </c>
      <c r="H56" s="3"/>
      <c r="I56" s="3"/>
      <c r="J56" s="3"/>
      <c r="K56" s="3"/>
      <c r="L56" s="24"/>
      <c r="M56">
        <v>390</v>
      </c>
    </row>
    <row r="57" spans="1:13" x14ac:dyDescent="0.2">
      <c r="A57" s="3"/>
      <c r="B57" s="3" t="s">
        <v>40</v>
      </c>
      <c r="C57" s="4"/>
      <c r="D57" s="1" t="s">
        <v>10</v>
      </c>
      <c r="E57" s="1">
        <v>75</v>
      </c>
      <c r="F57" s="4"/>
      <c r="G57" s="3"/>
      <c r="H57" s="3"/>
      <c r="I57" s="3"/>
      <c r="J57" s="3"/>
      <c r="K57" s="3"/>
      <c r="L57" s="24"/>
    </row>
    <row r="58" spans="1:13" x14ac:dyDescent="0.2">
      <c r="A58" s="3"/>
      <c r="B58" s="3" t="s">
        <v>84</v>
      </c>
      <c r="C58" s="2" t="s">
        <v>6</v>
      </c>
      <c r="D58" s="1" t="s">
        <v>4</v>
      </c>
      <c r="E58" s="1">
        <v>675</v>
      </c>
      <c r="F58" s="2">
        <v>820</v>
      </c>
      <c r="G58" s="3"/>
      <c r="H58" s="3"/>
      <c r="I58" s="3"/>
      <c r="J58" s="3"/>
      <c r="K58" s="3"/>
      <c r="L58" s="24"/>
    </row>
    <row r="59" spans="1:13" x14ac:dyDescent="0.2">
      <c r="A59" s="3"/>
      <c r="B59" s="3">
        <v>19439.64</v>
      </c>
      <c r="C59" s="3"/>
      <c r="D59" s="1" t="s">
        <v>10</v>
      </c>
      <c r="E59" s="1">
        <v>20</v>
      </c>
      <c r="F59" s="3"/>
      <c r="G59" s="3"/>
      <c r="H59" s="3"/>
      <c r="I59" s="3"/>
      <c r="J59" s="3"/>
      <c r="K59" s="3"/>
      <c r="L59" s="24"/>
    </row>
    <row r="60" spans="1:13" x14ac:dyDescent="0.2">
      <c r="A60" s="3"/>
      <c r="B60" s="3" t="s">
        <v>85</v>
      </c>
      <c r="C60" s="3"/>
      <c r="D60" s="1"/>
      <c r="E60" s="1"/>
      <c r="F60" s="3"/>
      <c r="G60" s="3"/>
      <c r="H60" s="3"/>
      <c r="I60" s="3"/>
      <c r="J60" s="3"/>
      <c r="K60" s="3"/>
      <c r="L60" s="24"/>
    </row>
    <row r="61" spans="1:13" x14ac:dyDescent="0.2">
      <c r="A61" s="4"/>
      <c r="B61" s="4">
        <v>48599.1</v>
      </c>
      <c r="C61" s="4"/>
      <c r="D61" s="1" t="s">
        <v>8</v>
      </c>
      <c r="E61" s="1">
        <v>125</v>
      </c>
      <c r="F61" s="4"/>
      <c r="G61" s="4"/>
      <c r="H61" s="4"/>
      <c r="I61" s="4"/>
      <c r="J61" s="4"/>
      <c r="K61" s="4"/>
      <c r="L61" s="25"/>
      <c r="M61">
        <v>3330</v>
      </c>
    </row>
    <row r="62" spans="1:13" x14ac:dyDescent="0.2">
      <c r="M62">
        <v>1765</v>
      </c>
    </row>
  </sheetData>
  <mergeCells count="2">
    <mergeCell ref="C2:G2"/>
    <mergeCell ref="H2:K2"/>
  </mergeCells>
  <phoneticPr fontId="1"/>
  <pageMargins left="0.70866141732283472" right="0.70866141732283472" top="0" bottom="0" header="0.31496062992125984" footer="0.31496062992125984"/>
  <pageSetup paperSize="9" scale="70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68888-19B3-4661-BEB5-18064B6597B7}">
  <dimension ref="A1:F38"/>
  <sheetViews>
    <sheetView topLeftCell="A10" workbookViewId="0">
      <selection sqref="A1:F38"/>
    </sheetView>
  </sheetViews>
  <sheetFormatPr defaultRowHeight="13.2" x14ac:dyDescent="0.2"/>
  <cols>
    <col min="1" max="1" width="17.21875" customWidth="1"/>
  </cols>
  <sheetData>
    <row r="1" spans="1:6" x14ac:dyDescent="0.2">
      <c r="A1" t="s">
        <v>41</v>
      </c>
    </row>
    <row r="2" spans="1:6" x14ac:dyDescent="0.2">
      <c r="A2" t="s">
        <v>42</v>
      </c>
      <c r="B2" t="s">
        <v>48</v>
      </c>
      <c r="C2" t="s">
        <v>44</v>
      </c>
      <c r="D2" t="s">
        <v>49</v>
      </c>
      <c r="E2">
        <v>300</v>
      </c>
      <c r="F2">
        <v>645</v>
      </c>
    </row>
    <row r="3" spans="1:6" x14ac:dyDescent="0.2">
      <c r="D3" t="s">
        <v>50</v>
      </c>
      <c r="E3">
        <v>240</v>
      </c>
    </row>
    <row r="4" spans="1:6" x14ac:dyDescent="0.2">
      <c r="D4" t="s">
        <v>51</v>
      </c>
      <c r="E4">
        <v>70</v>
      </c>
    </row>
    <row r="5" spans="1:6" x14ac:dyDescent="0.2">
      <c r="D5" t="s">
        <v>52</v>
      </c>
      <c r="E5">
        <v>35</v>
      </c>
    </row>
    <row r="6" spans="1:6" x14ac:dyDescent="0.2">
      <c r="C6" t="s">
        <v>46</v>
      </c>
      <c r="D6" t="s">
        <v>50</v>
      </c>
      <c r="E6">
        <v>270</v>
      </c>
      <c r="F6">
        <v>505</v>
      </c>
    </row>
    <row r="7" spans="1:6" x14ac:dyDescent="0.2">
      <c r="D7" t="s">
        <v>53</v>
      </c>
      <c r="E7">
        <v>235</v>
      </c>
    </row>
    <row r="8" spans="1:6" x14ac:dyDescent="0.2">
      <c r="C8" t="s">
        <v>47</v>
      </c>
      <c r="D8" t="s">
        <v>49</v>
      </c>
      <c r="E8">
        <v>565</v>
      </c>
      <c r="F8">
        <v>725</v>
      </c>
    </row>
    <row r="9" spans="1:6" x14ac:dyDescent="0.2">
      <c r="D9" t="s">
        <v>53</v>
      </c>
      <c r="E9">
        <v>160</v>
      </c>
    </row>
    <row r="10" spans="1:6" x14ac:dyDescent="0.2">
      <c r="B10" t="s">
        <v>43</v>
      </c>
      <c r="C10" t="s">
        <v>44</v>
      </c>
      <c r="D10" t="s">
        <v>45</v>
      </c>
      <c r="E10">
        <v>3450</v>
      </c>
      <c r="F10">
        <v>3450</v>
      </c>
    </row>
    <row r="11" spans="1:6" x14ac:dyDescent="0.2">
      <c r="C11" t="s">
        <v>46</v>
      </c>
      <c r="D11" t="s">
        <v>45</v>
      </c>
      <c r="E11">
        <v>1935</v>
      </c>
      <c r="F11">
        <v>1935</v>
      </c>
    </row>
    <row r="12" spans="1:6" x14ac:dyDescent="0.2">
      <c r="C12" t="s">
        <v>47</v>
      </c>
      <c r="D12" t="s">
        <v>45</v>
      </c>
      <c r="E12">
        <v>3640</v>
      </c>
      <c r="F12">
        <v>3640</v>
      </c>
    </row>
    <row r="13" spans="1:6" x14ac:dyDescent="0.2">
      <c r="A13" t="s">
        <v>54</v>
      </c>
      <c r="B13" t="s">
        <v>48</v>
      </c>
      <c r="C13" t="s">
        <v>44</v>
      </c>
      <c r="D13" t="s">
        <v>53</v>
      </c>
      <c r="E13">
        <v>100</v>
      </c>
      <c r="F13">
        <v>215</v>
      </c>
    </row>
    <row r="14" spans="1:6" x14ac:dyDescent="0.2">
      <c r="D14" t="s">
        <v>51</v>
      </c>
      <c r="E14">
        <v>55</v>
      </c>
    </row>
    <row r="15" spans="1:6" x14ac:dyDescent="0.2">
      <c r="D15" t="s">
        <v>50</v>
      </c>
      <c r="E15">
        <v>60</v>
      </c>
    </row>
    <row r="16" spans="1:6" x14ac:dyDescent="0.2">
      <c r="C16" t="s">
        <v>46</v>
      </c>
      <c r="D16" t="s">
        <v>53</v>
      </c>
      <c r="E16">
        <v>85</v>
      </c>
      <c r="F16">
        <v>270</v>
      </c>
    </row>
    <row r="17" spans="1:6" x14ac:dyDescent="0.2">
      <c r="D17" t="s">
        <v>55</v>
      </c>
      <c r="E17">
        <v>35</v>
      </c>
    </row>
    <row r="18" spans="1:6" x14ac:dyDescent="0.2">
      <c r="D18" t="s">
        <v>50</v>
      </c>
      <c r="E18">
        <v>50</v>
      </c>
    </row>
    <row r="19" spans="1:6" x14ac:dyDescent="0.2">
      <c r="D19" t="s">
        <v>53</v>
      </c>
      <c r="E19">
        <v>100</v>
      </c>
    </row>
    <row r="21" spans="1:6" x14ac:dyDescent="0.2">
      <c r="B21" t="s">
        <v>56</v>
      </c>
      <c r="C21" t="s">
        <v>44</v>
      </c>
      <c r="D21" t="s">
        <v>45</v>
      </c>
      <c r="E21">
        <v>3560</v>
      </c>
      <c r="F21">
        <v>3560</v>
      </c>
    </row>
    <row r="22" spans="1:6" x14ac:dyDescent="0.2">
      <c r="C22" t="s">
        <v>46</v>
      </c>
      <c r="D22" t="s">
        <v>45</v>
      </c>
      <c r="E22">
        <v>2540</v>
      </c>
      <c r="F22">
        <v>2540</v>
      </c>
    </row>
    <row r="23" spans="1:6" x14ac:dyDescent="0.2">
      <c r="C23" t="s">
        <v>47</v>
      </c>
      <c r="D23" t="s">
        <v>45</v>
      </c>
      <c r="E23">
        <v>3560</v>
      </c>
      <c r="F23">
        <v>3560</v>
      </c>
    </row>
    <row r="25" spans="1:6" x14ac:dyDescent="0.2">
      <c r="A25" t="s">
        <v>57</v>
      </c>
      <c r="B25" t="s">
        <v>48</v>
      </c>
      <c r="C25" t="s">
        <v>44</v>
      </c>
      <c r="D25" t="s">
        <v>58</v>
      </c>
      <c r="E25">
        <v>640</v>
      </c>
      <c r="F25">
        <v>810</v>
      </c>
    </row>
    <row r="26" spans="1:6" x14ac:dyDescent="0.2">
      <c r="D26" t="s">
        <v>50</v>
      </c>
      <c r="E26">
        <v>55</v>
      </c>
    </row>
    <row r="27" spans="1:6" x14ac:dyDescent="0.2">
      <c r="D27" t="s">
        <v>51</v>
      </c>
      <c r="E27">
        <v>60</v>
      </c>
    </row>
    <row r="28" spans="1:6" x14ac:dyDescent="0.2">
      <c r="D28" t="s">
        <v>53</v>
      </c>
      <c r="E28">
        <v>55</v>
      </c>
    </row>
    <row r="29" spans="1:6" x14ac:dyDescent="0.2">
      <c r="C29" t="s">
        <v>46</v>
      </c>
      <c r="D29" t="s">
        <v>58</v>
      </c>
      <c r="E29">
        <v>110</v>
      </c>
      <c r="F29">
        <v>625</v>
      </c>
    </row>
    <row r="30" spans="1:6" x14ac:dyDescent="0.2">
      <c r="D30" t="s">
        <v>51</v>
      </c>
      <c r="E30">
        <v>200</v>
      </c>
    </row>
    <row r="31" spans="1:6" x14ac:dyDescent="0.2">
      <c r="D31" t="s">
        <v>53</v>
      </c>
      <c r="E31">
        <v>145</v>
      </c>
    </row>
    <row r="32" spans="1:6" x14ac:dyDescent="0.2">
      <c r="D32" t="s">
        <v>50</v>
      </c>
      <c r="E32">
        <v>170</v>
      </c>
    </row>
    <row r="33" spans="2:6" x14ac:dyDescent="0.2">
      <c r="C33" t="s">
        <v>47</v>
      </c>
      <c r="D33" t="s">
        <v>58</v>
      </c>
      <c r="E33">
        <v>185</v>
      </c>
      <c r="F33">
        <v>390</v>
      </c>
    </row>
    <row r="34" spans="2:6" x14ac:dyDescent="0.2">
      <c r="D34" t="s">
        <v>50</v>
      </c>
      <c r="E34">
        <v>65</v>
      </c>
    </row>
    <row r="35" spans="2:6" x14ac:dyDescent="0.2">
      <c r="D35" t="s">
        <v>53</v>
      </c>
      <c r="E35">
        <v>90</v>
      </c>
    </row>
    <row r="36" spans="2:6" x14ac:dyDescent="0.2">
      <c r="D36" t="s">
        <v>51</v>
      </c>
      <c r="E36">
        <v>50</v>
      </c>
    </row>
    <row r="37" spans="2:6" x14ac:dyDescent="0.2">
      <c r="B37" t="s">
        <v>56</v>
      </c>
      <c r="C37" t="s">
        <v>44</v>
      </c>
      <c r="D37" t="s">
        <v>45</v>
      </c>
      <c r="E37">
        <v>3330</v>
      </c>
      <c r="F37">
        <v>3330</v>
      </c>
    </row>
    <row r="38" spans="2:6" x14ac:dyDescent="0.2">
      <c r="C38" t="s">
        <v>46</v>
      </c>
      <c r="D38" t="s">
        <v>45</v>
      </c>
      <c r="E38">
        <v>1765</v>
      </c>
      <c r="F38">
        <v>1765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まとめ表</vt:lpstr>
      <vt:lpstr>FROM</vt:lpstr>
      <vt:lpstr>TO</vt:lpstr>
    </vt:vector>
  </TitlesOfParts>
  <Company>Bridgestone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Noguchi, Hisanobu</dc:creator>
  <cp:lastModifiedBy>巧 加唐</cp:lastModifiedBy>
  <cp:lastPrinted>2025-10-04T01:27:05Z</cp:lastPrinted>
  <dcterms:created xsi:type="dcterms:W3CDTF">2025-09-08T05:37:33Z</dcterms:created>
  <dcterms:modified xsi:type="dcterms:W3CDTF">2025-10-24T23:59:52Z</dcterms:modified>
</cp:coreProperties>
</file>